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swrb-my.sharepoint.com/personal/mike_munnelly_swrb_govt_nz/Documents/Desktop/SARAH CLARK/"/>
    </mc:Choice>
  </mc:AlternateContent>
  <xr:revisionPtr revIDLastSave="0" documentId="8_{A78E7240-FAB7-4840-9677-0260891712D6}" xr6:coauthVersionLast="47" xr6:coauthVersionMax="47" xr10:uidLastSave="{00000000-0000-0000-0000-000000000000}"/>
  <bookViews>
    <workbookView xWindow="-110" yWindow="-110" windowWidth="19420" windowHeight="1030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 name="Copy of invoices" sheetId="14" r:id="rId7"/>
  </sheets>
  <definedNames>
    <definedName name="_xlnm.Print_Area" localSheetId="4">'All other expenses'!$A$1:$E$41</definedName>
    <definedName name="_xlnm.Print_Area" localSheetId="5">'Gifts and benefits'!$A$1:$F$36</definedName>
    <definedName name="_xlnm.Print_Area" localSheetId="0">'Guidance for agencies'!$A$1:$A$58</definedName>
    <definedName name="_xlnm.Print_Area" localSheetId="3">Hospitality!$A$1:$E$69</definedName>
    <definedName name="_xlnm.Print_Area" localSheetId="1">'Summary and sign-off'!$A$1:$F$23</definedName>
    <definedName name="_xlnm.Print_Area" localSheetId="2">Travel!$A$1:$E$62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 l="1"/>
  <c r="B20" i="3"/>
  <c r="B19" i="3"/>
  <c r="B18" i="3"/>
  <c r="B17" i="3"/>
  <c r="B16" i="3"/>
  <c r="B15" i="3"/>
  <c r="B14" i="3"/>
  <c r="B13" i="3"/>
  <c r="B12" i="3"/>
  <c r="B12" i="2"/>
  <c r="D25" i="4"/>
  <c r="C37" i="1"/>
  <c r="C51" i="1"/>
  <c r="C22" i="1"/>
  <c r="C35" i="3" l="1"/>
  <c r="C62" i="2"/>
  <c r="B6" i="13"/>
  <c r="E60" i="13"/>
  <c r="C60" i="13"/>
  <c r="C27" i="4"/>
  <c r="C26" i="4"/>
  <c r="B60" i="13" l="1"/>
  <c r="B59" i="13"/>
  <c r="D59" i="13"/>
  <c r="B58" i="13"/>
  <c r="D58" i="13"/>
  <c r="D57" i="13"/>
  <c r="B57" i="13"/>
  <c r="D56" i="13"/>
  <c r="B56" i="13"/>
  <c r="D55" i="13"/>
  <c r="B55" i="13"/>
  <c r="B2" i="4"/>
  <c r="B3" i="4"/>
  <c r="B2" i="3"/>
  <c r="B3" i="3"/>
  <c r="B2" i="2"/>
  <c r="B3" i="2"/>
  <c r="B2" i="1"/>
  <c r="B3" i="1"/>
  <c r="F58" i="13" l="1"/>
  <c r="D62" i="2" s="1"/>
  <c r="F60" i="13"/>
  <c r="E25" i="4" s="1"/>
  <c r="F59" i="13"/>
  <c r="D35" i="3" s="1"/>
  <c r="F57" i="13"/>
  <c r="D51" i="1" s="1"/>
  <c r="F56" i="13"/>
  <c r="D37" i="1" s="1"/>
  <c r="F55" i="13"/>
  <c r="D22" i="1" s="1"/>
  <c r="C13" i="13"/>
  <c r="C12" i="13"/>
  <c r="C11" i="13"/>
  <c r="C16" i="13" l="1"/>
  <c r="C17" i="13"/>
  <c r="B5" i="4" l="1"/>
  <c r="B4" i="4"/>
  <c r="B5" i="3"/>
  <c r="B4" i="3"/>
  <c r="B5" i="2"/>
  <c r="B4" i="2"/>
  <c r="B5" i="1"/>
  <c r="B4" i="1"/>
  <c r="C15" i="13" l="1"/>
  <c r="F12" i="13" l="1"/>
  <c r="C25" i="4"/>
  <c r="F11" i="13" s="1"/>
  <c r="F13" i="13" l="1"/>
  <c r="B51" i="1"/>
  <c r="B17" i="13" s="1"/>
  <c r="B37" i="1"/>
  <c r="B16" i="13" s="1"/>
  <c r="B22" i="1"/>
  <c r="B15" i="13" s="1"/>
  <c r="B35" i="3" l="1"/>
  <c r="B13" i="13" s="1"/>
  <c r="B62" i="2"/>
  <c r="B12" i="13" s="1"/>
  <c r="B11" i="13" l="1"/>
  <c r="B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<sst xmlns="http://schemas.openxmlformats.org/spreadsheetml/2006/main" count="319" uniqueCount="191">
  <si>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</si>
  <si>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</si>
  <si>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</si>
  <si>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</si>
  <si>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</si>
  <si>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</si>
  <si>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</si>
  <si>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</si>
  <si>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</si>
  <si>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</si>
  <si>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</si>
  <si>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</si>
  <si>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</si>
  <si>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</si>
  <si>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</si>
  <si>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</si>
  <si>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</si>
  <si>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</si>
  <si>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</si>
  <si>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</si>
  <si>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</si>
  <si>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</si>
  <si>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</si>
  <si>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</si>
  <si>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</si>
  <si>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</si>
  <si>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</si>
  <si>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</si>
  <si>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</si>
  <si>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</si>
  <si>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</si>
  <si>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</si>
  <si>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</si>
  <si>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</si>
  <si>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</si>
  <si>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</si>
  <si>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</si>
  <si>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</si>
  <si>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</si>
  <si>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</si>
  <si>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</si>
  <si>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</si>
  <si>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</si>
  <si>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</si>
  <si>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</si>
  <si>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</si>
  <si>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</si>
  <si>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</si>
  <si>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</si>
  <si>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</si>
  <si>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</si>
  <si>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</si>
  <si>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</si>
  <si>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Social Workers Registration Board</t>
  </si>
  <si>
    <t>Chief Executive**</t>
  </si>
  <si>
    <t>Sarah Clark</t>
  </si>
  <si>
    <t>Disclosure period start***</t>
  </si>
  <si>
    <t>Disclosure period end***</t>
  </si>
  <si>
    <t>Agency totals check</t>
  </si>
  <si>
    <t>Chief Executive approval****</t>
  </si>
  <si>
    <t>This disclosure has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</si>
  <si>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</si>
  <si>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</si>
  <si>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</si>
  <si>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</si>
  <si>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</si>
  <si>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</si>
  <si>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</si>
  <si>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</si>
  <si>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</si>
  <si>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</si>
  <si>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</si>
  <si>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</si>
  <si>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</si>
  <si>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</si>
  <si>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</si>
  <si>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</si>
  <si>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</si>
  <si>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</si>
  <si>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</si>
  <si>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</si>
  <si>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</si>
  <si>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</si>
  <si>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</si>
  <si>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</si>
  <si>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</si>
  <si>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</si>
  <si>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</si>
  <si>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</si>
  <si>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</si>
  <si>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</si>
  <si>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</si>
  <si>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</si>
  <si>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</si>
  <si>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</si>
  <si>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</si>
  <si>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</si>
  <si>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</si>
  <si>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</si>
  <si>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</si>
  <si>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</si>
  <si>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</si>
  <si>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</si>
  <si>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</si>
  <si>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</si>
  <si>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</si>
  <si>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</si>
  <si>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</si>
  <si>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</si>
  <si>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</si>
  <si>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</si>
  <si>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</si>
  <si>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</si>
  <si>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</si>
  <si>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</si>
  <si>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</si>
  <si>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</si>
  <si>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</si>
  <si>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</si>
  <si>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</si>
  <si>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</si>
  <si>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</si>
  <si>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</si>
  <si>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</si>
  <si>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</si>
  <si>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Nothing to disclose</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</si>
  <si>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</si>
  <si>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</si>
  <si>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</si>
  <si>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</si>
  <si>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</si>
  <si>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</si>
  <si>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</si>
  <si>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</si>
  <si>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</si>
  <si>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</si>
  <si>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</si>
  <si>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</si>
  <si>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</si>
  <si>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</si>
  <si>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</si>
  <si>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</si>
  <si>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</si>
  <si>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</si>
  <si>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</si>
  <si>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</si>
  <si>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</si>
  <si>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</si>
  <si>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</si>
  <si>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</si>
  <si>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</si>
  <si>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</si>
  <si>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</si>
  <si>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</si>
  <si>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</si>
  <si>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</si>
  <si>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</si>
  <si>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</si>
  <si>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</si>
  <si>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</si>
  <si>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</si>
  <si>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</si>
  <si>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</si>
  <si>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</si>
  <si>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</si>
  <si>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</si>
  <si>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 xml:space="preserve">No items to declare </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</si>
  <si>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</si>
  <si>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</si>
  <si>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</si>
  <si>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</si>
  <si>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</si>
  <si>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</si>
  <si>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Airfares</t>
  </si>
  <si>
    <t>Flight to Rotorua attend conference</t>
  </si>
  <si>
    <t>Rotorua</t>
  </si>
  <si>
    <t>Rotorua conference taxi</t>
  </si>
  <si>
    <t>Taxi</t>
  </si>
  <si>
    <t>Rotorua conference rental car</t>
  </si>
  <si>
    <t>Rotorua conference hotel parking</t>
  </si>
  <si>
    <t>Parking</t>
  </si>
  <si>
    <t>Rotorua conference accommodation</t>
  </si>
  <si>
    <t>Hotel</t>
  </si>
  <si>
    <t>Wellington</t>
  </si>
  <si>
    <t>BYO lunch for AI empowered leaders course</t>
  </si>
  <si>
    <t>Phone consult with Carolyn Cavana</t>
  </si>
  <si>
    <t>Staff welfare</t>
  </si>
  <si>
    <t>Monthly cellphone</t>
  </si>
  <si>
    <t>Phone and data costs</t>
  </si>
  <si>
    <t>Contribution to shared Lunch for 10</t>
  </si>
  <si>
    <t>This disclosure has been approved  by the 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</si>
</sst>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9"/>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14" fontId="0" fillId="11" borderId="4" xfId="0" applyNumberFormat="1" applyFill="1" applyBorder="1" applyAlignment="1" applyProtection="1">
      <alignment horizontal="left" vertical="center" wrapText="1"/>
      <protection locked="0"/>
    </xf>
    <xf numFmtId="164" fontId="37" fillId="11" borderId="4" xfId="0" applyNumberFormat="1" applyFont="1" applyFill="1" applyBorder="1" applyAlignment="1" applyProtection="1">
      <alignment vertical="center" wrapText="1"/>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zoomScaleNormal="100" workbookViewId="0">
      <selection activeCell="A33" sqref="A33"/>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ht="33" customHeight="1" x14ac:dyDescent="0.3">
      <c r="A2" s="95" t="s">
        <v>1</v>
      </c>
    </row>
    <row r="3" spans="1:2" ht="17.25" customHeight="1" x14ac:dyDescent="0.3"/>
    <row r="4" spans="1:2" ht="23.25" customHeight="1" x14ac:dyDescent="0.3">
      <c r="A4" s="119" t="s">
        <v>2</v>
      </c>
    </row>
    <row r="5" spans="1:2" ht="17.25" customHeight="1" x14ac:dyDescent="0.3"/>
    <row r="6" spans="1:2" ht="23.25" customHeight="1" x14ac:dyDescent="0.3">
      <c r="A6" s="42" t="s">
        <v>3</v>
      </c>
    </row>
    <row r="7" spans="1:2" ht="17.25" customHeight="1" x14ac:dyDescent="0.3">
      <c r="A7" s="43" t="s">
        <v>4</v>
      </c>
    </row>
    <row r="8" spans="1:2" ht="17.25" customHeight="1" x14ac:dyDescent="0.3">
      <c r="A8" s="43" t="s">
        <v>5</v>
      </c>
    </row>
    <row r="9" spans="1:2" ht="17.25" customHeight="1" x14ac:dyDescent="0.3">
      <c r="A9" s="43"/>
    </row>
    <row r="10" spans="1:2" ht="23.25" customHeight="1" x14ac:dyDescent="0.25">
      <c r="A10" s="42" t="s">
        <v>6</v>
      </c>
      <c r="B10" s="70" t="s">
        <v>7</v>
      </c>
    </row>
    <row r="11" spans="1:2" ht="17.25" customHeight="1" x14ac:dyDescent="0.3">
      <c r="A11" s="44" t="s">
        <v>8</v>
      </c>
    </row>
    <row r="12" spans="1:2" ht="17.25" customHeight="1" x14ac:dyDescent="0.3">
      <c r="A12" s="43" t="s">
        <v>9</v>
      </c>
    </row>
    <row r="13" spans="1:2" ht="17.25" customHeight="1" x14ac:dyDescent="0.3">
      <c r="A13" s="43" t="s">
        <v>10</v>
      </c>
    </row>
    <row r="14" spans="1:2" ht="17.25" customHeight="1" x14ac:dyDescent="0.3">
      <c r="A14" s="45" t="s">
        <v>11</v>
      </c>
    </row>
    <row r="15" spans="1:2" ht="17.25" customHeight="1" x14ac:dyDescent="0.3">
      <c r="A15" s="43" t="s">
        <v>12</v>
      </c>
    </row>
    <row r="16" spans="1:2" ht="17.25" customHeight="1" x14ac:dyDescent="0.3">
      <c r="A16" s="43"/>
    </row>
    <row r="17" spans="1:1" ht="23.25" customHeight="1" x14ac:dyDescent="0.3">
      <c r="A17" s="42" t="s">
        <v>13</v>
      </c>
    </row>
    <row r="18" spans="1:1" ht="17.25" customHeight="1" x14ac:dyDescent="0.3">
      <c r="A18" s="45" t="s">
        <v>14</v>
      </c>
    </row>
    <row r="19" spans="1:1" ht="17.25" customHeight="1" x14ac:dyDescent="0.3">
      <c r="A19" s="45" t="s">
        <v>15</v>
      </c>
    </row>
    <row r="20" spans="1:1" ht="17.25" customHeight="1" x14ac:dyDescent="0.3">
      <c r="A20" s="66" t="s">
        <v>16</v>
      </c>
    </row>
    <row r="21" spans="1:1" ht="17.25" customHeight="1" x14ac:dyDescent="0.3">
      <c r="A21" s="46"/>
    </row>
    <row r="22" spans="1:1" ht="23.25" customHeight="1" x14ac:dyDescent="0.3">
      <c r="A22" s="42" t="s">
        <v>17</v>
      </c>
    </row>
    <row r="23" spans="1:1" ht="17.25" customHeight="1" x14ac:dyDescent="0.3">
      <c r="A23" s="46" t="s">
        <v>18</v>
      </c>
    </row>
    <row r="24" spans="1:1" ht="17.25" customHeight="1" x14ac:dyDescent="0.3">
      <c r="A24" s="46"/>
    </row>
    <row r="25" spans="1:1" ht="23.25" customHeight="1" x14ac:dyDescent="0.3">
      <c r="A25" s="42" t="s">
        <v>19</v>
      </c>
    </row>
    <row r="26" spans="1:1" ht="17.25" customHeight="1" x14ac:dyDescent="0.3">
      <c r="A26" s="47" t="s">
        <v>20</v>
      </c>
    </row>
    <row r="27" spans="1:1" ht="32.25" customHeight="1" x14ac:dyDescent="0.3">
      <c r="A27" s="45" t="s">
        <v>21</v>
      </c>
    </row>
    <row r="28" spans="1:1" ht="17.25" customHeight="1" x14ac:dyDescent="0.3">
      <c r="A28" s="47" t="s">
        <v>22</v>
      </c>
    </row>
    <row r="29" spans="1:1" ht="32.25" customHeight="1" x14ac:dyDescent="0.3">
      <c r="A29" s="45" t="s">
        <v>23</v>
      </c>
    </row>
    <row r="30" spans="1:1" ht="17.25" customHeight="1" x14ac:dyDescent="0.3">
      <c r="A30" s="47" t="s">
        <v>24</v>
      </c>
    </row>
    <row r="31" spans="1:1" ht="17.25" customHeight="1" x14ac:dyDescent="0.3">
      <c r="A31" s="45" t="s">
        <v>25</v>
      </c>
    </row>
    <row r="32" spans="1:1" ht="17.25" customHeight="1" x14ac:dyDescent="0.3">
      <c r="A32" s="47" t="s">
        <v>26</v>
      </c>
    </row>
    <row r="33" spans="1:1" ht="32.25" customHeight="1" x14ac:dyDescent="0.3">
      <c r="A33" s="45" t="s">
        <v>27</v>
      </c>
    </row>
    <row r="34" spans="1:1" ht="32.25" customHeight="1" x14ac:dyDescent="0.3">
      <c r="A34" s="44" t="s">
        <v>28</v>
      </c>
    </row>
    <row r="35" spans="1:1" ht="17.25" customHeight="1" x14ac:dyDescent="0.3">
      <c r="A35" s="47" t="s">
        <v>29</v>
      </c>
    </row>
    <row r="36" spans="1:1" ht="32.25" customHeight="1" x14ac:dyDescent="0.3">
      <c r="A36" s="45" t="s">
        <v>30</v>
      </c>
    </row>
    <row r="37" spans="1:1" ht="32.25" customHeight="1" x14ac:dyDescent="0.3">
      <c r="A37" s="45" t="s">
        <v>31</v>
      </c>
    </row>
    <row r="38" spans="1:1" ht="32.25" customHeight="1" x14ac:dyDescent="0.3">
      <c r="A38" s="45" t="s">
        <v>32</v>
      </c>
    </row>
    <row r="39" spans="1:1" ht="17.25" customHeight="1" x14ac:dyDescent="0.3">
      <c r="A39" s="44"/>
    </row>
    <row r="40" spans="1:1" ht="22.5" customHeight="1" x14ac:dyDescent="0.3">
      <c r="A40" s="42" t="s">
        <v>33</v>
      </c>
    </row>
    <row r="41" spans="1:1" ht="17.25" customHeight="1" x14ac:dyDescent="0.3">
      <c r="A41" s="51" t="s">
        <v>34</v>
      </c>
    </row>
    <row r="42" spans="1:1" ht="17.25" customHeight="1" x14ac:dyDescent="0.3">
      <c r="A42" s="48" t="s">
        <v>35</v>
      </c>
    </row>
    <row r="43" spans="1:1" ht="17.25" customHeight="1" x14ac:dyDescent="0.3">
      <c r="A43" s="46" t="s">
        <v>36</v>
      </c>
    </row>
    <row r="44" spans="1:1" ht="32.25" customHeight="1" x14ac:dyDescent="0.3">
      <c r="A44" s="46" t="s">
        <v>37</v>
      </c>
    </row>
    <row r="45" spans="1:1" ht="32.25" customHeight="1" x14ac:dyDescent="0.3">
      <c r="A45" s="46" t="s">
        <v>38</v>
      </c>
    </row>
    <row r="46" spans="1:1" ht="17.25" customHeight="1" x14ac:dyDescent="0.3">
      <c r="A46" s="49" t="s">
        <v>39</v>
      </c>
    </row>
    <row r="47" spans="1:1" ht="32.25" customHeight="1" x14ac:dyDescent="0.3">
      <c r="A47" s="45" t="s">
        <v>40</v>
      </c>
    </row>
    <row r="48" spans="1:1" ht="32.25" customHeight="1" x14ac:dyDescent="0.3">
      <c r="A48" s="45" t="s">
        <v>41</v>
      </c>
    </row>
    <row r="49" spans="1:1" ht="32.25" customHeight="1" x14ac:dyDescent="0.3">
      <c r="A49" s="46" t="s">
        <v>42</v>
      </c>
    </row>
    <row r="50" spans="1:1" ht="17.25" customHeight="1" x14ac:dyDescent="0.3">
      <c r="A50" s="46" t="s">
        <v>43</v>
      </c>
    </row>
    <row r="51" spans="1:1" ht="17.25" customHeight="1" x14ac:dyDescent="0.3">
      <c r="A51" s="46" t="s">
        <v>44</v>
      </c>
    </row>
    <row r="52" spans="1:1" ht="17.25" customHeight="1" x14ac:dyDescent="0.3">
      <c r="A52" s="46"/>
    </row>
    <row r="53" spans="1:1" ht="22.5" customHeight="1" x14ac:dyDescent="0.3">
      <c r="A53" s="42" t="s">
        <v>45</v>
      </c>
    </row>
    <row r="54" spans="1:1" ht="32.25" customHeight="1" x14ac:dyDescent="0.3">
      <c r="A54" s="105" t="s">
        <v>46</v>
      </c>
    </row>
    <row r="55" spans="1:1" ht="17.25" customHeight="1" x14ac:dyDescent="0.3">
      <c r="A55" s="50" t="s">
        <v>47</v>
      </c>
    </row>
    <row r="56" spans="1:1" ht="17.25" customHeight="1" x14ac:dyDescent="0.3">
      <c r="A56" s="51" t="s">
        <v>48</v>
      </c>
    </row>
    <row r="57" spans="1:1" ht="17.25" customHeight="1" x14ac:dyDescent="0.3">
      <c r="A57" s="66" t="s">
        <v>49</v>
      </c>
    </row>
    <row r="58" spans="1:1" ht="17.25" customHeight="1" x14ac:dyDescent="0.3">
      <c r="A58" s="52" t="s">
        <v>50</v>
      </c>
    </row>
    <row r="59" spans="1:1" x14ac:dyDescent="0.3"/>
    <row r="61" spans="1:1" hidden="1" x14ac:dyDescent="0.3">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3" sqref="G3"/>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7" t="s">
        <v>51</v>
      </c>
      <c r="B1" s="137"/>
      <c r="C1" s="137"/>
      <c r="D1" s="137"/>
      <c r="E1" s="137"/>
      <c r="F1" s="137"/>
      <c r="G1" s="17"/>
      <c r="H1" s="17"/>
      <c r="I1" s="17"/>
      <c r="J1" s="17"/>
      <c r="K1" s="17"/>
    </row>
    <row r="2" spans="1:11" ht="21" customHeight="1" x14ac:dyDescent="0.25">
      <c r="A2" s="3" t="s">
        <v>52</v>
      </c>
      <c r="B2" s="138" t="s">
        <v>53</v>
      </c>
      <c r="C2" s="138"/>
      <c r="D2" s="138"/>
      <c r="E2" s="138"/>
      <c r="F2" s="138"/>
      <c r="G2" s="17"/>
      <c r="H2" s="17"/>
      <c r="I2" s="17"/>
      <c r="J2" s="17"/>
      <c r="K2" s="17"/>
    </row>
    <row r="3" spans="1:11" ht="21" customHeight="1" x14ac:dyDescent="0.25">
      <c r="A3" s="3" t="s">
        <v>54</v>
      </c>
      <c r="B3" s="138" t="s">
        <v>55</v>
      </c>
      <c r="C3" s="138"/>
      <c r="D3" s="138"/>
      <c r="E3" s="138"/>
      <c r="F3" s="138"/>
      <c r="G3" s="17"/>
      <c r="H3" s="17"/>
      <c r="I3" s="17"/>
      <c r="J3" s="17"/>
      <c r="K3" s="17"/>
    </row>
    <row r="4" spans="1:11" ht="21" customHeight="1" x14ac:dyDescent="0.25">
      <c r="A4" s="3" t="s">
        <v>56</v>
      </c>
      <c r="B4" s="139">
        <v>45839</v>
      </c>
      <c r="C4" s="139"/>
      <c r="D4" s="139"/>
      <c r="E4" s="139"/>
      <c r="F4" s="139"/>
      <c r="G4" s="17"/>
      <c r="H4" s="17"/>
      <c r="I4" s="17"/>
      <c r="J4" s="17"/>
      <c r="K4" s="17"/>
    </row>
    <row r="5" spans="1:11" ht="21" customHeight="1" x14ac:dyDescent="0.25">
      <c r="A5" s="3" t="s">
        <v>57</v>
      </c>
      <c r="B5" s="139">
        <v>46203</v>
      </c>
      <c r="C5" s="139"/>
      <c r="D5" s="139"/>
      <c r="E5" s="139"/>
      <c r="F5" s="139"/>
      <c r="G5" s="17"/>
      <c r="H5" s="17"/>
      <c r="I5" s="17"/>
      <c r="J5" s="17"/>
      <c r="K5" s="17"/>
    </row>
    <row r="6" spans="1:11" ht="21" customHeight="1" x14ac:dyDescent="0.25">
      <c r="A6" s="3" t="s">
        <v>58</v>
      </c>
      <c r="B6" s="136" t="str">
        <f>IF(AND(Travel!B7&lt;&gt;A30,Hospitality!B7&lt;&gt;A30,'All other expenses'!B7&lt;&gt;A30,'Gifts and benefits'!B7&lt;&gt;A30),A31,IF(AND(Travel!B7=A30,Hospitality!B7=A30,'All other expenses'!B7=A30,'Gifts and benefits'!B7=A30),A33,A32))</f>
        <v>Data and totals checked on all sheets</v>
      </c>
      <c r="C6" s="136"/>
      <c r="D6" s="136"/>
      <c r="E6" s="136"/>
      <c r="F6" s="136"/>
      <c r="G6" s="23"/>
      <c r="H6" s="17"/>
      <c r="I6" s="17"/>
      <c r="J6" s="17"/>
      <c r="K6" s="17"/>
    </row>
    <row r="7" spans="1:11" ht="21" customHeight="1" x14ac:dyDescent="0.25">
      <c r="A7" s="3" t="s">
        <v>59</v>
      </c>
      <c r="B7" s="135" t="s">
        <v>60</v>
      </c>
      <c r="C7" s="135"/>
      <c r="D7" s="135"/>
      <c r="E7" s="135"/>
      <c r="F7" s="135"/>
      <c r="G7" s="23"/>
      <c r="H7" s="17"/>
      <c r="I7" s="17"/>
      <c r="J7" s="17"/>
      <c r="K7" s="17"/>
    </row>
    <row r="8" spans="1:11" ht="21" customHeight="1" x14ac:dyDescent="0.25">
      <c r="A8" s="3" t="s">
        <v>61</v>
      </c>
      <c r="B8" s="135" t="s">
        <v>190</v>
      </c>
      <c r="C8" s="135"/>
      <c r="D8" s="135"/>
      <c r="E8" s="135"/>
      <c r="F8" s="135"/>
      <c r="G8" s="23"/>
      <c r="H8" s="17"/>
      <c r="I8" s="17"/>
      <c r="J8" s="17"/>
      <c r="K8" s="17"/>
    </row>
    <row r="9" spans="1:11" ht="66.75" customHeight="1" x14ac:dyDescent="0.25">
      <c r="A9" s="134" t="s">
        <v>62</v>
      </c>
      <c r="B9" s="134"/>
      <c r="C9" s="134"/>
      <c r="D9" s="134"/>
      <c r="E9" s="134"/>
      <c r="F9" s="134"/>
      <c r="G9" s="23"/>
      <c r="H9" s="17"/>
      <c r="I9" s="17"/>
      <c r="J9" s="17"/>
      <c r="K9" s="17"/>
    </row>
    <row r="10" spans="1:11" s="94" customFormat="1" ht="36" customHeight="1" x14ac:dyDescent="0.3">
      <c r="A10" s="88" t="s">
        <v>63</v>
      </c>
      <c r="B10" s="89" t="s">
        <v>64</v>
      </c>
      <c r="C10" s="89" t="s">
        <v>65</v>
      </c>
      <c r="D10" s="90"/>
      <c r="E10" s="91" t="s">
        <v>29</v>
      </c>
      <c r="F10" s="92" t="s">
        <v>66</v>
      </c>
      <c r="G10" s="93"/>
      <c r="H10" s="93"/>
      <c r="I10" s="93"/>
      <c r="J10" s="93"/>
      <c r="K10" s="93"/>
    </row>
    <row r="11" spans="1:11" ht="27.75" customHeight="1" x14ac:dyDescent="0.35">
      <c r="A11" s="8" t="s">
        <v>67</v>
      </c>
      <c r="B11" s="60">
        <f>B15+B16+B17</f>
        <v>1052.08</v>
      </c>
      <c r="C11" s="67" t="str">
        <f>IF(Travel!B6="",A34,Travel!B6)</f>
        <v>Figures exclude GST</v>
      </c>
      <c r="D11" s="6"/>
      <c r="E11" s="8" t="s">
        <v>68</v>
      </c>
      <c r="F11" s="33">
        <f>'Gifts and benefits'!C25</f>
        <v>0</v>
      </c>
      <c r="G11" s="29"/>
      <c r="H11" s="29"/>
      <c r="I11" s="29"/>
      <c r="J11" s="29"/>
      <c r="K11" s="29"/>
    </row>
    <row r="12" spans="1:11" ht="27.75" customHeight="1" x14ac:dyDescent="0.35">
      <c r="A12" s="8" t="s">
        <v>24</v>
      </c>
      <c r="B12" s="60">
        <f>Hospitality!B62</f>
        <v>16.086956521739133</v>
      </c>
      <c r="C12" s="67" t="str">
        <f>IF(Hospitality!B6="",A34,Hospitality!B6)</f>
        <v>Figures exclude GST</v>
      </c>
      <c r="D12" s="6"/>
      <c r="E12" s="8" t="s">
        <v>69</v>
      </c>
      <c r="F12" s="33">
        <f>'Gifts and benefits'!C26</f>
        <v>0</v>
      </c>
      <c r="G12" s="29"/>
      <c r="H12" s="29"/>
      <c r="I12" s="29"/>
      <c r="J12" s="29"/>
      <c r="K12" s="29"/>
    </row>
    <row r="13" spans="1:11" ht="27.75" customHeight="1" x14ac:dyDescent="0.25">
      <c r="A13" s="8" t="s">
        <v>70</v>
      </c>
      <c r="B13" s="60">
        <f>'All other expenses'!B35</f>
        <v>1846.1999999999989</v>
      </c>
      <c r="C13" s="67" t="str">
        <f>IF('All other expenses'!B6="",A34,'All other expenses'!B6)</f>
        <v>Figures exclude GST</v>
      </c>
      <c r="D13" s="6"/>
      <c r="E13" s="8" t="s">
        <v>71</v>
      </c>
      <c r="F13" s="33">
        <f>'Gifts and benefits'!C27</f>
        <v>0</v>
      </c>
      <c r="G13" s="17"/>
      <c r="H13" s="17"/>
      <c r="I13" s="17"/>
      <c r="J13" s="17"/>
      <c r="K13" s="17"/>
    </row>
    <row r="14" spans="1:11" ht="12.75" customHeight="1" x14ac:dyDescent="0.25">
      <c r="A14" s="7"/>
      <c r="B14" s="61"/>
      <c r="C14" s="68"/>
      <c r="D14" s="34"/>
      <c r="E14" s="6"/>
      <c r="F14" s="35"/>
      <c r="G14" s="17"/>
      <c r="H14" s="17"/>
      <c r="I14" s="17"/>
      <c r="J14" s="17"/>
      <c r="K14" s="17"/>
    </row>
    <row r="15" spans="1:11" ht="27.75" customHeight="1" x14ac:dyDescent="0.25">
      <c r="A15" s="9" t="s">
        <v>72</v>
      </c>
      <c r="B15" s="62">
        <f>Travel!B22</f>
        <v>0</v>
      </c>
      <c r="C15" s="69" t="str">
        <f>C11</f>
        <v>Figures exclude GST</v>
      </c>
      <c r="D15" s="6"/>
      <c r="E15" s="6"/>
      <c r="F15" s="35"/>
      <c r="G15" s="17"/>
      <c r="H15" s="17"/>
      <c r="I15" s="17"/>
      <c r="J15" s="17"/>
      <c r="K15" s="17"/>
    </row>
    <row r="16" spans="1:11" ht="27.75" customHeight="1" x14ac:dyDescent="0.25">
      <c r="A16" s="9" t="s">
        <v>73</v>
      </c>
      <c r="B16" s="62">
        <f>Travel!B37</f>
        <v>1052.08</v>
      </c>
      <c r="C16" s="69" t="str">
        <f>C11</f>
        <v>Figures exclude GST</v>
      </c>
      <c r="D16" s="36"/>
      <c r="E16" s="6"/>
      <c r="F16" s="37"/>
      <c r="G16" s="17"/>
      <c r="H16" s="17"/>
      <c r="I16" s="17"/>
      <c r="J16" s="17"/>
      <c r="K16" s="17"/>
    </row>
    <row r="17" spans="1:11" ht="27.75" customHeight="1" x14ac:dyDescent="0.25">
      <c r="A17" s="9" t="s">
        <v>74</v>
      </c>
      <c r="B17" s="62">
        <f>Travel!B51</f>
        <v>0</v>
      </c>
      <c r="C17" s="69"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75</v>
      </c>
      <c r="B19" s="19"/>
      <c r="C19" s="17"/>
      <c r="D19" s="17"/>
      <c r="E19" s="17"/>
      <c r="F19" s="17"/>
      <c r="G19" s="17"/>
      <c r="H19" s="17"/>
      <c r="I19" s="17"/>
      <c r="J19" s="17"/>
      <c r="K19" s="17"/>
    </row>
    <row r="20" spans="1:11" x14ac:dyDescent="0.25">
      <c r="A20" s="20" t="s">
        <v>76</v>
      </c>
      <c r="D20" s="17"/>
      <c r="E20" s="17"/>
      <c r="F20" s="17"/>
      <c r="G20" s="17"/>
      <c r="H20" s="17"/>
      <c r="I20" s="17"/>
      <c r="J20" s="17"/>
      <c r="K20" s="17"/>
    </row>
    <row r="21" spans="1:11" ht="12.65" customHeight="1" x14ac:dyDescent="0.25">
      <c r="A21" s="20" t="s">
        <v>77</v>
      </c>
      <c r="D21" s="17"/>
      <c r="E21" s="17"/>
      <c r="F21" s="17"/>
      <c r="G21" s="17"/>
      <c r="H21" s="17"/>
      <c r="I21" s="17"/>
      <c r="J21" s="17"/>
      <c r="K21" s="17"/>
    </row>
    <row r="22" spans="1:11" ht="12.65" customHeight="1" x14ac:dyDescent="0.25">
      <c r="A22" s="20" t="s">
        <v>78</v>
      </c>
      <c r="D22" s="17"/>
      <c r="E22" s="17"/>
      <c r="F22" s="17"/>
      <c r="G22" s="17"/>
      <c r="H22" s="17"/>
      <c r="I22" s="17"/>
      <c r="J22" s="17"/>
      <c r="K22" s="17"/>
    </row>
    <row r="23" spans="1:11" ht="12.65" customHeight="1" x14ac:dyDescent="0.25">
      <c r="A23" s="20" t="s">
        <v>79</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80</v>
      </c>
      <c r="B25" s="13"/>
      <c r="C25" s="13"/>
      <c r="D25" s="13"/>
      <c r="E25" s="13"/>
      <c r="F25" s="13"/>
      <c r="G25" s="17"/>
      <c r="H25" s="17"/>
      <c r="I25" s="17"/>
      <c r="J25" s="17"/>
      <c r="K25" s="17"/>
    </row>
    <row r="26" spans="1:11" ht="12.75" hidden="1" customHeight="1" x14ac:dyDescent="0.25">
      <c r="A26" s="11" t="s">
        <v>81</v>
      </c>
      <c r="B26" s="4"/>
      <c r="C26" s="4"/>
      <c r="D26" s="11"/>
      <c r="E26" s="11"/>
      <c r="F26" s="11"/>
      <c r="G26" s="17"/>
      <c r="H26" s="17"/>
      <c r="I26" s="17"/>
      <c r="J26" s="17"/>
      <c r="K26" s="17"/>
    </row>
    <row r="27" spans="1:11" hidden="1" x14ac:dyDescent="0.25">
      <c r="A27" s="10" t="s">
        <v>82</v>
      </c>
      <c r="B27" s="10"/>
      <c r="C27" s="10"/>
      <c r="D27" s="10"/>
      <c r="E27" s="10"/>
      <c r="F27" s="10"/>
      <c r="G27" s="17"/>
      <c r="H27" s="17"/>
      <c r="I27" s="17"/>
      <c r="J27" s="17"/>
      <c r="K27" s="17"/>
    </row>
    <row r="28" spans="1:11" hidden="1" x14ac:dyDescent="0.25">
      <c r="A28" s="10" t="s">
        <v>83</v>
      </c>
      <c r="B28" s="10"/>
      <c r="C28" s="10"/>
      <c r="D28" s="10"/>
      <c r="E28" s="10"/>
      <c r="F28" s="10"/>
      <c r="G28" s="17"/>
      <c r="H28" s="17"/>
      <c r="I28" s="17"/>
      <c r="J28" s="17"/>
      <c r="K28" s="17"/>
    </row>
    <row r="29" spans="1:11" hidden="1" x14ac:dyDescent="0.25">
      <c r="A29" s="11" t="s">
        <v>84</v>
      </c>
      <c r="B29" s="11"/>
      <c r="C29" s="11"/>
      <c r="D29" s="11"/>
      <c r="E29" s="11"/>
      <c r="F29" s="11"/>
      <c r="G29" s="17"/>
      <c r="H29" s="17"/>
      <c r="I29" s="17"/>
      <c r="J29" s="17"/>
      <c r="K29" s="17"/>
    </row>
    <row r="30" spans="1:11" hidden="1" x14ac:dyDescent="0.25">
      <c r="A30" s="11" t="s">
        <v>85</v>
      </c>
      <c r="B30" s="11"/>
      <c r="C30" s="11"/>
      <c r="D30" s="11"/>
      <c r="E30" s="11"/>
      <c r="F30" s="11"/>
      <c r="G30" s="17"/>
      <c r="H30" s="17"/>
      <c r="I30" s="17"/>
      <c r="J30" s="17"/>
      <c r="K30" s="17"/>
    </row>
    <row r="31" spans="1:11" hidden="1" x14ac:dyDescent="0.25">
      <c r="A31" s="10" t="s">
        <v>86</v>
      </c>
      <c r="B31" s="10"/>
      <c r="C31" s="10"/>
      <c r="D31" s="10"/>
      <c r="E31" s="10"/>
      <c r="F31" s="10"/>
      <c r="G31" s="17"/>
      <c r="H31" s="17"/>
      <c r="I31" s="17"/>
      <c r="J31" s="17"/>
      <c r="K31" s="17"/>
    </row>
    <row r="32" spans="1:11" hidden="1" x14ac:dyDescent="0.25">
      <c r="A32" s="10" t="s">
        <v>87</v>
      </c>
      <c r="B32" s="10"/>
      <c r="C32" s="10"/>
      <c r="D32" s="10"/>
      <c r="E32" s="10"/>
      <c r="F32" s="10"/>
      <c r="G32" s="17"/>
      <c r="H32" s="17"/>
      <c r="I32" s="17"/>
      <c r="J32" s="17"/>
      <c r="K32" s="17"/>
    </row>
    <row r="33" spans="1:11" hidden="1" x14ac:dyDescent="0.25">
      <c r="A33" s="10" t="s">
        <v>88</v>
      </c>
      <c r="B33" s="10"/>
      <c r="C33" s="10"/>
      <c r="D33" s="10"/>
      <c r="E33" s="10"/>
      <c r="F33" s="10"/>
      <c r="G33" s="17"/>
      <c r="H33" s="17"/>
      <c r="I33" s="17"/>
      <c r="J33" s="17"/>
      <c r="K33" s="17"/>
    </row>
    <row r="34" spans="1:11" hidden="1" x14ac:dyDescent="0.25">
      <c r="A34" s="11" t="s">
        <v>89</v>
      </c>
      <c r="B34" s="11"/>
      <c r="C34" s="11"/>
      <c r="D34" s="11"/>
      <c r="E34" s="11"/>
      <c r="F34" s="11"/>
      <c r="G34" s="17"/>
      <c r="H34" s="17"/>
      <c r="I34" s="17"/>
      <c r="J34" s="17"/>
      <c r="K34" s="17"/>
    </row>
    <row r="35" spans="1:11" hidden="1" x14ac:dyDescent="0.25">
      <c r="A35" s="11" t="s">
        <v>90</v>
      </c>
      <c r="B35" s="11"/>
      <c r="C35" s="11"/>
      <c r="D35" s="11"/>
      <c r="E35" s="11"/>
      <c r="F35" s="11"/>
      <c r="G35" s="17"/>
      <c r="H35" s="17"/>
      <c r="I35" s="17"/>
      <c r="J35" s="17"/>
      <c r="K35" s="17"/>
    </row>
    <row r="36" spans="1:11" hidden="1" x14ac:dyDescent="0.25">
      <c r="A36" s="10" t="s">
        <v>91</v>
      </c>
      <c r="B36" s="64"/>
      <c r="C36" s="64"/>
      <c r="D36" s="64"/>
      <c r="E36" s="64"/>
      <c r="F36" s="64"/>
      <c r="G36" s="17"/>
      <c r="H36" s="17"/>
      <c r="I36" s="17"/>
      <c r="J36" s="17"/>
      <c r="K36" s="17"/>
    </row>
    <row r="37" spans="1:11" hidden="1" x14ac:dyDescent="0.25">
      <c r="A37" s="10" t="s">
        <v>60</v>
      </c>
      <c r="B37" s="64"/>
      <c r="C37" s="64"/>
      <c r="D37" s="64"/>
      <c r="E37" s="64"/>
      <c r="F37" s="64"/>
      <c r="G37" s="17"/>
      <c r="H37" s="17"/>
      <c r="I37" s="17"/>
      <c r="J37" s="17"/>
      <c r="K37" s="17"/>
    </row>
    <row r="38" spans="1:11" hidden="1" x14ac:dyDescent="0.25">
      <c r="A38" s="10" t="s">
        <v>92</v>
      </c>
      <c r="B38" s="64"/>
      <c r="C38" s="64"/>
      <c r="D38" s="64"/>
      <c r="E38" s="64"/>
      <c r="F38" s="64"/>
      <c r="G38" s="17"/>
      <c r="H38" s="17"/>
      <c r="I38" s="17"/>
      <c r="J38" s="17"/>
      <c r="K38" s="17"/>
    </row>
    <row r="39" spans="1:11" hidden="1" x14ac:dyDescent="0.25">
      <c r="A39" s="11" t="s">
        <v>93</v>
      </c>
      <c r="B39" s="4"/>
      <c r="C39" s="4"/>
      <c r="D39" s="4"/>
      <c r="E39" s="4"/>
      <c r="F39" s="4"/>
      <c r="G39" s="17"/>
      <c r="H39" s="17"/>
      <c r="I39" s="17"/>
      <c r="J39" s="17"/>
      <c r="K39" s="17"/>
    </row>
    <row r="40" spans="1:11" hidden="1" x14ac:dyDescent="0.25">
      <c r="A40" s="4" t="s">
        <v>94</v>
      </c>
      <c r="B40" s="4"/>
      <c r="C40" s="4"/>
      <c r="D40" s="4"/>
      <c r="E40" s="4"/>
      <c r="F40" s="4"/>
      <c r="G40" s="17"/>
      <c r="H40" s="17"/>
      <c r="I40" s="17"/>
      <c r="J40" s="17"/>
      <c r="K40" s="17"/>
    </row>
    <row r="41" spans="1:11" hidden="1" x14ac:dyDescent="0.25">
      <c r="A41" s="4" t="s">
        <v>95</v>
      </c>
      <c r="B41" s="4"/>
      <c r="C41" s="4"/>
      <c r="D41" s="4"/>
      <c r="E41" s="4"/>
      <c r="F41" s="4"/>
      <c r="G41" s="17"/>
      <c r="H41" s="17"/>
      <c r="I41" s="17"/>
      <c r="J41" s="17"/>
      <c r="K41" s="17"/>
    </row>
    <row r="42" spans="1:11" hidden="1" x14ac:dyDescent="0.25">
      <c r="A42" s="4" t="s">
        <v>96</v>
      </c>
      <c r="B42" s="4"/>
      <c r="C42" s="4"/>
      <c r="D42" s="4"/>
      <c r="E42" s="4"/>
      <c r="F42" s="4"/>
      <c r="G42" s="17"/>
      <c r="H42" s="17"/>
      <c r="I42" s="17"/>
      <c r="J42" s="17"/>
      <c r="K42" s="17"/>
    </row>
    <row r="43" spans="1:11" hidden="1" x14ac:dyDescent="0.25">
      <c r="A43" s="4" t="s">
        <v>97</v>
      </c>
      <c r="B43" s="4"/>
      <c r="C43" s="4"/>
      <c r="D43" s="4"/>
      <c r="E43" s="4"/>
      <c r="F43" s="4"/>
      <c r="G43" s="17"/>
      <c r="H43" s="17"/>
      <c r="I43" s="17"/>
      <c r="J43" s="17"/>
      <c r="K43" s="17"/>
    </row>
    <row r="44" spans="1:11" hidden="1" x14ac:dyDescent="0.25">
      <c r="A44" s="4" t="s">
        <v>98</v>
      </c>
      <c r="B44" s="4"/>
      <c r="C44" s="4"/>
      <c r="D44" s="4"/>
      <c r="E44" s="4"/>
      <c r="F44" s="4"/>
      <c r="G44" s="17"/>
      <c r="H44" s="17"/>
      <c r="I44" s="17"/>
      <c r="J44" s="17"/>
      <c r="K44" s="17"/>
    </row>
    <row r="45" spans="1:11" hidden="1" x14ac:dyDescent="0.25">
      <c r="A45" s="65" t="s">
        <v>99</v>
      </c>
      <c r="B45" s="64"/>
      <c r="C45" s="64"/>
      <c r="D45" s="64"/>
      <c r="E45" s="64"/>
      <c r="F45" s="64"/>
      <c r="G45" s="17"/>
      <c r="H45" s="17"/>
      <c r="I45" s="17"/>
      <c r="J45" s="17"/>
      <c r="K45" s="17"/>
    </row>
    <row r="46" spans="1:11" hidden="1" x14ac:dyDescent="0.25">
      <c r="A46" s="64" t="s">
        <v>100</v>
      </c>
      <c r="B46" s="64"/>
      <c r="C46" s="64"/>
      <c r="D46" s="64"/>
      <c r="E46" s="64"/>
      <c r="F46" s="64"/>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2" t="s">
        <v>101</v>
      </c>
      <c r="B48" s="64"/>
      <c r="C48" s="64"/>
      <c r="D48" s="64"/>
      <c r="E48" s="64"/>
      <c r="F48" s="64"/>
      <c r="G48" s="17"/>
      <c r="H48" s="17"/>
      <c r="I48" s="17"/>
      <c r="J48" s="17"/>
      <c r="K48" s="17"/>
    </row>
    <row r="49" spans="1:11" ht="25" hidden="1" x14ac:dyDescent="0.25">
      <c r="A49" s="82" t="s">
        <v>102</v>
      </c>
      <c r="B49" s="64"/>
      <c r="C49" s="64"/>
      <c r="D49" s="64"/>
      <c r="E49" s="64"/>
      <c r="F49" s="64"/>
      <c r="G49" s="17"/>
      <c r="H49" s="17"/>
      <c r="I49" s="17"/>
      <c r="J49" s="17"/>
      <c r="K49" s="17"/>
    </row>
    <row r="50" spans="1:11" ht="25" hidden="1" x14ac:dyDescent="0.25">
      <c r="A50" s="83" t="s">
        <v>103</v>
      </c>
      <c r="B50" s="4"/>
      <c r="C50" s="4"/>
      <c r="D50" s="4"/>
      <c r="E50" s="4"/>
      <c r="F50" s="4"/>
      <c r="G50" s="17"/>
      <c r="H50" s="17"/>
      <c r="I50" s="17"/>
      <c r="J50" s="17"/>
      <c r="K50" s="17"/>
    </row>
    <row r="51" spans="1:11" ht="25" hidden="1" x14ac:dyDescent="0.25">
      <c r="A51" s="83" t="s">
        <v>104</v>
      </c>
      <c r="B51" s="4"/>
      <c r="C51" s="4"/>
      <c r="D51" s="4"/>
      <c r="E51" s="4"/>
      <c r="F51" s="4"/>
      <c r="G51" s="17"/>
      <c r="H51" s="17"/>
      <c r="I51" s="17"/>
      <c r="J51" s="17"/>
      <c r="K51" s="17"/>
    </row>
    <row r="52" spans="1:11" ht="37.5" hidden="1" x14ac:dyDescent="0.3">
      <c r="A52" s="83" t="s">
        <v>105</v>
      </c>
      <c r="B52" s="75"/>
      <c r="C52" s="75"/>
      <c r="D52" s="75"/>
      <c r="E52" s="11"/>
      <c r="F52" s="11"/>
      <c r="G52" s="17"/>
      <c r="H52" s="17"/>
      <c r="I52" s="17"/>
      <c r="J52" s="17"/>
      <c r="K52" s="17"/>
    </row>
    <row r="53" spans="1:11" ht="13" hidden="1" x14ac:dyDescent="0.3">
      <c r="A53" s="80" t="s">
        <v>106</v>
      </c>
      <c r="B53" s="74"/>
      <c r="C53" s="74"/>
      <c r="D53" s="74"/>
      <c r="E53" s="10"/>
      <c r="F53" s="10" t="b">
        <v>1</v>
      </c>
      <c r="G53" s="17"/>
      <c r="H53" s="17"/>
      <c r="I53" s="17"/>
      <c r="J53" s="17"/>
      <c r="K53" s="17"/>
    </row>
    <row r="54" spans="1:11" ht="13" hidden="1" x14ac:dyDescent="0.3">
      <c r="A54" s="81" t="s">
        <v>107</v>
      </c>
      <c r="B54" s="80"/>
      <c r="C54" s="80"/>
      <c r="D54" s="80"/>
      <c r="E54" s="10"/>
      <c r="F54" s="10" t="b">
        <v>0</v>
      </c>
      <c r="G54" s="17"/>
      <c r="H54" s="17"/>
      <c r="I54" s="17"/>
      <c r="J54" s="17"/>
      <c r="K54" s="17"/>
    </row>
    <row r="55" spans="1:11" ht="13" hidden="1" x14ac:dyDescent="0.25">
      <c r="A55" s="84"/>
      <c r="B55" s="76">
        <f>COUNT(Travel!B12:B21)</f>
        <v>0</v>
      </c>
      <c r="C55" s="76"/>
      <c r="D55" s="76">
        <f>COUNTIF(Travel!D12:D21,"*")</f>
        <v>0</v>
      </c>
      <c r="E55" s="77"/>
      <c r="F55" s="77" t="b">
        <f>MIN(B55,D55)=MAX(B55,D55)</f>
        <v>1</v>
      </c>
      <c r="G55" s="17"/>
      <c r="H55" s="17"/>
      <c r="I55" s="17"/>
      <c r="J55" s="17"/>
      <c r="K55" s="17"/>
    </row>
    <row r="56" spans="1:11" ht="13" hidden="1" x14ac:dyDescent="0.25">
      <c r="A56" s="84" t="s">
        <v>108</v>
      </c>
      <c r="B56" s="76">
        <f>COUNT(Travel!B26:B36)</f>
        <v>6</v>
      </c>
      <c r="C56" s="76"/>
      <c r="D56" s="76">
        <f>COUNTIF(Travel!D26:D36,"*")</f>
        <v>6</v>
      </c>
      <c r="E56" s="77"/>
      <c r="F56" s="77" t="b">
        <f>MIN(B56,D56)=MAX(B56,D56)</f>
        <v>1</v>
      </c>
    </row>
    <row r="57" spans="1:11" ht="13" hidden="1" x14ac:dyDescent="0.3">
      <c r="A57" s="85"/>
      <c r="B57" s="76">
        <f>COUNT(Travel!B41:B50)</f>
        <v>0</v>
      </c>
      <c r="C57" s="76"/>
      <c r="D57" s="76">
        <f>COUNTIF(Travel!D41:D50,"*")</f>
        <v>0</v>
      </c>
      <c r="E57" s="77"/>
      <c r="F57" s="77" t="b">
        <f>MIN(B57,D57)=MAX(B57,D57)</f>
        <v>1</v>
      </c>
    </row>
    <row r="58" spans="1:11" ht="13" hidden="1" x14ac:dyDescent="0.3">
      <c r="A58" s="86" t="s">
        <v>109</v>
      </c>
      <c r="B58" s="78">
        <f>COUNT(Hospitality!B11:B61)</f>
        <v>1</v>
      </c>
      <c r="C58" s="78"/>
      <c r="D58" s="78">
        <f>COUNTIF(Hospitality!D11:D61,"*")</f>
        <v>1</v>
      </c>
      <c r="E58" s="79"/>
      <c r="F58" s="79" t="b">
        <f>MIN(B58,D58)=MAX(B58,D58)</f>
        <v>1</v>
      </c>
    </row>
    <row r="59" spans="1:11" ht="13" hidden="1" x14ac:dyDescent="0.3">
      <c r="A59" s="87" t="s">
        <v>110</v>
      </c>
      <c r="B59" s="77">
        <f>COUNT('All other expenses'!B11:B34)</f>
        <v>22</v>
      </c>
      <c r="C59" s="77"/>
      <c r="D59" s="77">
        <f>COUNTIF('All other expenses'!D11:D34,"*")</f>
        <v>22</v>
      </c>
      <c r="E59" s="77"/>
      <c r="F59" s="77" t="b">
        <f>MIN(B59,D59)=MAX(B59,D59)</f>
        <v>1</v>
      </c>
    </row>
    <row r="60" spans="1:11" ht="13" hidden="1" x14ac:dyDescent="0.3">
      <c r="A60" s="86" t="s">
        <v>111</v>
      </c>
      <c r="B60" s="78">
        <f>COUNTIF('Gifts and benefits'!B11:B24,"*")</f>
        <v>0</v>
      </c>
      <c r="C60" s="78">
        <f>COUNTIF('Gifts and benefits'!C11:C24,"*")</f>
        <v>0</v>
      </c>
      <c r="D60" s="78"/>
      <c r="E60" s="78">
        <f>COUNTA('Gifts and benefits'!E11:E24)</f>
        <v>0</v>
      </c>
      <c r="F60" s="79"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&amp;A&amp;RPage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7"/>
  <sheetViews>
    <sheetView topLeftCell="A14" zoomScale="115" zoomScaleNormal="115" workbookViewId="0">
      <selection activeCell="C19" sqref="C19"/>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37" t="s">
        <v>112</v>
      </c>
      <c r="B1" s="137"/>
      <c r="C1" s="137"/>
      <c r="D1" s="137"/>
      <c r="E1" s="137"/>
      <c r="F1" s="17"/>
    </row>
    <row r="2" spans="1:6" ht="21" customHeight="1" x14ac:dyDescent="0.25">
      <c r="A2" s="3" t="s">
        <v>52</v>
      </c>
      <c r="B2" s="140" t="str">
        <f>'Summary and sign-off'!B2:F2</f>
        <v>Social Workers Registration Board</v>
      </c>
      <c r="C2" s="140"/>
      <c r="D2" s="140"/>
      <c r="E2" s="140"/>
      <c r="F2" s="17"/>
    </row>
    <row r="3" spans="1:6" ht="21" customHeight="1" x14ac:dyDescent="0.25">
      <c r="A3" s="3" t="s">
        <v>113</v>
      </c>
      <c r="B3" s="140" t="str">
        <f>'Summary and sign-off'!B3:F3</f>
        <v>Sarah Clark</v>
      </c>
      <c r="C3" s="140"/>
      <c r="D3" s="140"/>
      <c r="E3" s="140"/>
      <c r="F3" s="17"/>
    </row>
    <row r="4" spans="1:6" ht="21" customHeight="1" x14ac:dyDescent="0.25">
      <c r="A4" s="3" t="s">
        <v>114</v>
      </c>
      <c r="B4" s="140">
        <f>'Summary and sign-off'!B4:F4</f>
        <v>45839</v>
      </c>
      <c r="C4" s="140"/>
      <c r="D4" s="140"/>
      <c r="E4" s="140"/>
      <c r="F4" s="17"/>
    </row>
    <row r="5" spans="1:6" ht="21" customHeight="1" x14ac:dyDescent="0.25">
      <c r="A5" s="3" t="s">
        <v>115</v>
      </c>
      <c r="B5" s="140">
        <f>'Summary and sign-off'!B5:F5</f>
        <v>46203</v>
      </c>
      <c r="C5" s="140"/>
      <c r="D5" s="140"/>
      <c r="E5" s="140"/>
      <c r="F5" s="17"/>
    </row>
    <row r="6" spans="1:6" ht="21" customHeight="1" x14ac:dyDescent="0.25">
      <c r="A6" s="3" t="s">
        <v>116</v>
      </c>
      <c r="B6" s="135" t="s">
        <v>83</v>
      </c>
      <c r="C6" s="135"/>
      <c r="D6" s="135"/>
      <c r="E6" s="135"/>
      <c r="F6" s="17"/>
    </row>
    <row r="7" spans="1:6" ht="21" customHeight="1" x14ac:dyDescent="0.25">
      <c r="A7" s="3" t="s">
        <v>58</v>
      </c>
      <c r="B7" s="135" t="s">
        <v>85</v>
      </c>
      <c r="C7" s="135"/>
      <c r="D7" s="135"/>
      <c r="E7" s="135"/>
      <c r="F7" s="17"/>
    </row>
    <row r="8" spans="1:6" ht="36" customHeight="1" x14ac:dyDescent="0.3">
      <c r="A8" s="143" t="s">
        <v>117</v>
      </c>
      <c r="B8" s="144"/>
      <c r="C8" s="144"/>
      <c r="D8" s="144"/>
      <c r="E8" s="144"/>
      <c r="F8" s="19"/>
    </row>
    <row r="9" spans="1:6" ht="36" customHeight="1" x14ac:dyDescent="0.3">
      <c r="A9" s="145" t="s">
        <v>118</v>
      </c>
      <c r="B9" s="146"/>
      <c r="C9" s="146"/>
      <c r="D9" s="146"/>
      <c r="E9" s="146"/>
      <c r="F9" s="19"/>
    </row>
    <row r="10" spans="1:6" ht="24.75" customHeight="1" x14ac:dyDescent="0.35">
      <c r="A10" s="142" t="s">
        <v>119</v>
      </c>
      <c r="B10" s="147"/>
      <c r="C10" s="142"/>
      <c r="D10" s="142"/>
      <c r="E10" s="142"/>
      <c r="F10" s="29"/>
    </row>
    <row r="11" spans="1:6" ht="27" customHeight="1" x14ac:dyDescent="0.25">
      <c r="A11" s="24" t="s">
        <v>120</v>
      </c>
      <c r="B11" s="24" t="s">
        <v>121</v>
      </c>
      <c r="C11" s="24" t="s">
        <v>122</v>
      </c>
      <c r="D11" s="24" t="s">
        <v>123</v>
      </c>
      <c r="E11" s="24" t="s">
        <v>124</v>
      </c>
      <c r="F11" s="30"/>
    </row>
    <row r="12" spans="1:6" s="2" customFormat="1" hidden="1" x14ac:dyDescent="0.25">
      <c r="A12" s="96"/>
      <c r="B12" s="97"/>
      <c r="C12" s="98"/>
      <c r="D12" s="98"/>
      <c r="E12" s="99"/>
      <c r="F12" s="1"/>
    </row>
    <row r="13" spans="1:6" s="2" customFormat="1" x14ac:dyDescent="0.25">
      <c r="A13" s="120" t="s">
        <v>125</v>
      </c>
      <c r="B13" s="121"/>
      <c r="C13" s="122"/>
      <c r="D13" s="122"/>
      <c r="E13" s="123"/>
      <c r="F13" s="1"/>
    </row>
    <row r="14" spans="1:6" s="2" customFormat="1" x14ac:dyDescent="0.25">
      <c r="A14" s="120"/>
      <c r="B14" s="121"/>
      <c r="C14" s="122"/>
      <c r="D14" s="122"/>
      <c r="E14" s="123"/>
      <c r="F14" s="1"/>
    </row>
    <row r="15" spans="1:6" s="2" customFormat="1" x14ac:dyDescent="0.25">
      <c r="A15" s="120"/>
      <c r="B15" s="121"/>
      <c r="C15" s="122"/>
      <c r="D15" s="122"/>
      <c r="E15" s="123"/>
      <c r="F15" s="1"/>
    </row>
    <row r="16" spans="1:6" s="2" customFormat="1" x14ac:dyDescent="0.25">
      <c r="A16" s="120"/>
      <c r="B16" s="121"/>
      <c r="C16" s="122"/>
      <c r="D16" s="122"/>
      <c r="E16" s="123"/>
      <c r="F16" s="1"/>
    </row>
    <row r="17" spans="1:6" s="2" customFormat="1" x14ac:dyDescent="0.25">
      <c r="A17" s="120"/>
      <c r="B17" s="121"/>
      <c r="C17" s="122"/>
      <c r="D17" s="122"/>
      <c r="E17" s="123"/>
      <c r="F17" s="1"/>
    </row>
    <row r="18" spans="1:6" s="2" customFormat="1" ht="12.75" customHeight="1" x14ac:dyDescent="0.25">
      <c r="A18" s="120"/>
      <c r="B18" s="121"/>
      <c r="C18" s="122"/>
      <c r="D18" s="122"/>
      <c r="E18" s="123"/>
      <c r="F18" s="1"/>
    </row>
    <row r="19" spans="1:6" s="2" customFormat="1" x14ac:dyDescent="0.25">
      <c r="A19" s="124"/>
      <c r="B19" s="121"/>
      <c r="C19" s="122"/>
      <c r="D19" s="122"/>
      <c r="E19" s="123"/>
      <c r="F19" s="1"/>
    </row>
    <row r="20" spans="1:6" s="2" customFormat="1" x14ac:dyDescent="0.25">
      <c r="A20" s="124"/>
      <c r="B20" s="121"/>
      <c r="C20" s="122"/>
      <c r="D20" s="122"/>
      <c r="E20" s="123"/>
      <c r="F20" s="1"/>
    </row>
    <row r="21" spans="1:6" s="2" customFormat="1" hidden="1" x14ac:dyDescent="0.25">
      <c r="A21" s="106"/>
      <c r="B21" s="107"/>
      <c r="C21" s="108"/>
      <c r="D21" s="108"/>
      <c r="E21" s="109"/>
      <c r="F21" s="1"/>
    </row>
    <row r="22" spans="1:6" ht="19.5" customHeight="1" x14ac:dyDescent="0.25">
      <c r="A22" s="72" t="s">
        <v>126</v>
      </c>
      <c r="B22" s="73">
        <f>SUM(B12:B21)</f>
        <v>0</v>
      </c>
      <c r="C22" s="131" t="str">
        <f>IF(SUBTOTAL(3,B12:B21)=SUBTOTAL(103,B12:B21),'Summary and sign-off'!$A$48,'Summary and sign-off'!$A$49)</f>
        <v>Check - there are no hidden rows with data</v>
      </c>
      <c r="D22" s="141" t="str">
        <f>IF('Summary and sign-off'!F55='Summary and sign-off'!F54,'Summary and sign-off'!A51,'Summary and sign-off'!A50)</f>
        <v>Check - each entry provides sufficient information</v>
      </c>
      <c r="E22" s="141"/>
      <c r="F22" s="17"/>
    </row>
    <row r="23" spans="1:6" ht="10.5" customHeight="1" x14ac:dyDescent="0.3">
      <c r="A23" s="17"/>
      <c r="B23" s="19"/>
      <c r="C23" s="17"/>
      <c r="D23" s="17"/>
      <c r="E23" s="17"/>
      <c r="F23" s="17"/>
    </row>
    <row r="24" spans="1:6" ht="24.75" customHeight="1" x14ac:dyDescent="0.35">
      <c r="A24" s="142" t="s">
        <v>127</v>
      </c>
      <c r="B24" s="142"/>
      <c r="C24" s="142"/>
      <c r="D24" s="142"/>
      <c r="E24" s="142"/>
      <c r="F24" s="29"/>
    </row>
    <row r="25" spans="1:6" ht="27" customHeight="1" x14ac:dyDescent="0.25">
      <c r="A25" s="24" t="s">
        <v>120</v>
      </c>
      <c r="B25" s="24" t="s">
        <v>64</v>
      </c>
      <c r="C25" s="24" t="s">
        <v>128</v>
      </c>
      <c r="D25" s="24" t="s">
        <v>123</v>
      </c>
      <c r="E25" s="24" t="s">
        <v>124</v>
      </c>
      <c r="F25" s="30"/>
    </row>
    <row r="26" spans="1:6" s="2" customFormat="1" hidden="1" x14ac:dyDescent="0.25">
      <c r="A26" s="96"/>
      <c r="B26" s="97"/>
      <c r="C26" s="98"/>
      <c r="D26" s="98"/>
      <c r="E26" s="99"/>
      <c r="F26" s="1"/>
    </row>
    <row r="27" spans="1:6" s="2" customFormat="1" x14ac:dyDescent="0.25">
      <c r="A27" s="120">
        <v>45906</v>
      </c>
      <c r="B27" s="133">
        <v>462.7</v>
      </c>
      <c r="C27" s="122" t="s">
        <v>174</v>
      </c>
      <c r="D27" s="122" t="s">
        <v>173</v>
      </c>
      <c r="E27" s="123" t="s">
        <v>175</v>
      </c>
      <c r="F27" s="1"/>
    </row>
    <row r="28" spans="1:6" s="2" customFormat="1" x14ac:dyDescent="0.25">
      <c r="A28" s="120">
        <v>45909</v>
      </c>
      <c r="B28" s="121">
        <v>363.18</v>
      </c>
      <c r="C28" s="122" t="s">
        <v>181</v>
      </c>
      <c r="D28" s="122" t="s">
        <v>182</v>
      </c>
      <c r="E28" s="123" t="s">
        <v>175</v>
      </c>
      <c r="F28" s="1"/>
    </row>
    <row r="29" spans="1:6" s="2" customFormat="1" x14ac:dyDescent="0.25">
      <c r="A29" s="120">
        <v>45909</v>
      </c>
      <c r="B29" s="121">
        <v>8.68</v>
      </c>
      <c r="C29" s="122" t="s">
        <v>176</v>
      </c>
      <c r="D29" s="122" t="s">
        <v>177</v>
      </c>
      <c r="E29" s="123" t="s">
        <v>175</v>
      </c>
      <c r="F29" s="1"/>
    </row>
    <row r="30" spans="1:6" s="2" customFormat="1" x14ac:dyDescent="0.25">
      <c r="A30" s="120">
        <v>45909</v>
      </c>
      <c r="B30" s="121">
        <v>60</v>
      </c>
      <c r="C30" s="122" t="s">
        <v>176</v>
      </c>
      <c r="D30" s="122" t="s">
        <v>177</v>
      </c>
      <c r="E30" s="123" t="s">
        <v>175</v>
      </c>
      <c r="F30" s="1"/>
    </row>
    <row r="31" spans="1:6" s="2" customFormat="1" x14ac:dyDescent="0.25">
      <c r="A31" s="120">
        <v>45909</v>
      </c>
      <c r="B31" s="121">
        <v>131.44</v>
      </c>
      <c r="C31" s="122" t="s">
        <v>178</v>
      </c>
      <c r="D31" s="122" t="s">
        <v>177</v>
      </c>
      <c r="E31" s="123" t="s">
        <v>175</v>
      </c>
      <c r="F31" s="1"/>
    </row>
    <row r="32" spans="1:6" s="2" customFormat="1" x14ac:dyDescent="0.25">
      <c r="A32" s="120">
        <v>45909</v>
      </c>
      <c r="B32" s="121">
        <v>26.08</v>
      </c>
      <c r="C32" s="122" t="s">
        <v>179</v>
      </c>
      <c r="D32" s="122" t="s">
        <v>180</v>
      </c>
      <c r="E32" s="123" t="s">
        <v>175</v>
      </c>
      <c r="F32" s="1"/>
    </row>
    <row r="33" spans="1:6" s="2" customFormat="1" x14ac:dyDescent="0.25">
      <c r="A33" s="120"/>
      <c r="B33" s="121"/>
      <c r="C33" s="121"/>
      <c r="D33" s="122"/>
      <c r="E33" s="123"/>
      <c r="F33" s="1"/>
    </row>
    <row r="34" spans="1:6" s="2" customFormat="1" x14ac:dyDescent="0.25">
      <c r="A34" s="120"/>
      <c r="B34" s="122"/>
      <c r="C34" s="122"/>
      <c r="D34" s="122"/>
      <c r="E34" s="123"/>
      <c r="F34" s="1"/>
    </row>
    <row r="35" spans="1:6" s="2" customFormat="1" x14ac:dyDescent="0.25">
      <c r="A35" s="120"/>
      <c r="B35" s="121"/>
      <c r="C35" s="122"/>
      <c r="D35" s="122"/>
      <c r="E35" s="123"/>
      <c r="F35" s="1"/>
    </row>
    <row r="36" spans="1:6" s="2" customFormat="1" hidden="1" x14ac:dyDescent="0.25">
      <c r="A36" s="110"/>
      <c r="B36" s="111"/>
      <c r="C36" s="112"/>
      <c r="D36" s="112"/>
      <c r="E36" s="113"/>
      <c r="F36" s="1"/>
    </row>
    <row r="37" spans="1:6" ht="19.5" customHeight="1" x14ac:dyDescent="0.25">
      <c r="A37" s="72" t="s">
        <v>129</v>
      </c>
      <c r="B37" s="73">
        <f>SUM(B26:B36)</f>
        <v>1052.08</v>
      </c>
      <c r="C37" s="131" t="str">
        <f>IF(SUBTOTAL(3,B26:B36)=SUBTOTAL(103,B26:B36),'Summary and sign-off'!$A$48,'Summary and sign-off'!$A$49)</f>
        <v>Check - there are no hidden rows with data</v>
      </c>
      <c r="D37" s="141" t="str">
        <f>IF('Summary and sign-off'!F56='Summary and sign-off'!F54,'Summary and sign-off'!A51,'Summary and sign-off'!A50)</f>
        <v>Check - each entry provides sufficient information</v>
      </c>
      <c r="E37" s="141"/>
      <c r="F37" s="17"/>
    </row>
    <row r="38" spans="1:6" ht="10.5" customHeight="1" x14ac:dyDescent="0.3">
      <c r="A38" s="17"/>
      <c r="B38" s="19"/>
      <c r="C38" s="17"/>
      <c r="D38" s="17"/>
      <c r="E38" s="17"/>
      <c r="F38" s="17"/>
    </row>
    <row r="39" spans="1:6" ht="24.75" customHeight="1" x14ac:dyDescent="0.25">
      <c r="A39" s="142" t="s">
        <v>130</v>
      </c>
      <c r="B39" s="142"/>
      <c r="C39" s="142"/>
      <c r="D39" s="142"/>
      <c r="E39" s="142"/>
      <c r="F39" s="17"/>
    </row>
    <row r="40" spans="1:6" ht="27" customHeight="1" x14ac:dyDescent="0.25">
      <c r="A40" s="24" t="s">
        <v>120</v>
      </c>
      <c r="B40" s="24" t="s">
        <v>64</v>
      </c>
      <c r="C40" s="24" t="s">
        <v>131</v>
      </c>
      <c r="D40" s="24" t="s">
        <v>132</v>
      </c>
      <c r="E40" s="24" t="s">
        <v>124</v>
      </c>
      <c r="F40" s="28"/>
    </row>
    <row r="41" spans="1:6" s="2" customFormat="1" hidden="1" x14ac:dyDescent="0.25">
      <c r="A41" s="96"/>
      <c r="B41" s="97"/>
      <c r="C41" s="98"/>
      <c r="D41" s="98"/>
      <c r="E41" s="99"/>
      <c r="F41" s="1"/>
    </row>
    <row r="42" spans="1:6" s="2" customFormat="1" x14ac:dyDescent="0.25">
      <c r="A42" s="120"/>
      <c r="B42" s="121"/>
      <c r="C42" s="122"/>
      <c r="D42" s="122"/>
      <c r="E42" s="123"/>
      <c r="F42" s="1"/>
    </row>
    <row r="43" spans="1:6" s="2" customFormat="1" x14ac:dyDescent="0.25">
      <c r="A43" s="120"/>
      <c r="B43" s="121"/>
      <c r="C43" s="122"/>
      <c r="D43" s="122"/>
      <c r="E43" s="123"/>
      <c r="F43" s="1"/>
    </row>
    <row r="44" spans="1:6" s="2" customFormat="1" x14ac:dyDescent="0.25">
      <c r="A44" s="120"/>
      <c r="B44" s="121"/>
      <c r="C44" s="122"/>
      <c r="D44" s="122"/>
      <c r="E44" s="123"/>
      <c r="F44" s="1"/>
    </row>
    <row r="45" spans="1:6" s="2" customFormat="1" x14ac:dyDescent="0.25">
      <c r="A45" s="120"/>
      <c r="B45" s="121"/>
      <c r="C45" s="121"/>
      <c r="D45" s="121"/>
      <c r="E45" s="123"/>
      <c r="F45" s="1"/>
    </row>
    <row r="46" spans="1:6" s="2" customFormat="1" x14ac:dyDescent="0.25">
      <c r="A46" s="120"/>
      <c r="B46" s="121"/>
      <c r="C46" s="122"/>
      <c r="D46" s="122"/>
      <c r="E46" s="123"/>
      <c r="F46" s="1"/>
    </row>
    <row r="47" spans="1:6" s="2" customFormat="1" x14ac:dyDescent="0.25">
      <c r="A47" s="120"/>
      <c r="B47" s="121"/>
      <c r="C47" s="122"/>
      <c r="D47" s="122"/>
      <c r="E47" s="123"/>
      <c r="F47" s="1"/>
    </row>
    <row r="48" spans="1:6" s="2" customFormat="1" x14ac:dyDescent="0.25">
      <c r="A48" s="120"/>
      <c r="B48" s="121"/>
      <c r="C48" s="122"/>
      <c r="D48" s="122"/>
      <c r="E48" s="123"/>
      <c r="F48" s="1"/>
    </row>
    <row r="49" spans="1:6" s="2" customFormat="1" x14ac:dyDescent="0.25">
      <c r="A49" s="120"/>
      <c r="B49" s="121"/>
      <c r="C49" s="122"/>
      <c r="D49" s="122"/>
      <c r="E49" s="123"/>
      <c r="F49" s="1"/>
    </row>
    <row r="50" spans="1:6" s="2" customFormat="1" hidden="1" x14ac:dyDescent="0.25">
      <c r="A50" s="96"/>
      <c r="B50" s="97"/>
      <c r="C50" s="98"/>
      <c r="D50" s="98"/>
      <c r="E50" s="99"/>
      <c r="F50" s="1"/>
    </row>
    <row r="51" spans="1:6" ht="19.5" customHeight="1" x14ac:dyDescent="0.25">
      <c r="A51" s="72" t="s">
        <v>133</v>
      </c>
      <c r="B51" s="73">
        <f>SUM(B41:B50)</f>
        <v>0</v>
      </c>
      <c r="C51" s="131" t="str">
        <f>IF(SUBTOTAL(3,B41:B50)=SUBTOTAL(103,B41:B50),'Summary and sign-off'!$A$48,'Summary and sign-off'!$A$49)</f>
        <v>Check - there are no hidden rows with data</v>
      </c>
      <c r="D51" s="141" t="str">
        <f>IF('Summary and sign-off'!F57='Summary and sign-off'!F54,'Summary and sign-off'!A51,'Summary and sign-off'!A50)</f>
        <v>Check - each entry provides sufficient information</v>
      </c>
      <c r="E51" s="141"/>
      <c r="F51" s="17"/>
    </row>
    <row r="52" spans="1:6" ht="10.5" customHeight="1" x14ac:dyDescent="0.3">
      <c r="A52" s="17"/>
      <c r="B52" s="58"/>
      <c r="C52" s="19"/>
      <c r="D52" s="17"/>
      <c r="E52" s="17"/>
      <c r="F52" s="17"/>
    </row>
    <row r="53" spans="1:6" ht="34.5" customHeight="1" x14ac:dyDescent="0.25">
      <c r="A53" s="31" t="s">
        <v>134</v>
      </c>
      <c r="B53" s="59">
        <f>B22+B37+B51</f>
        <v>1052.08</v>
      </c>
      <c r="C53" s="32"/>
      <c r="D53" s="32"/>
      <c r="E53" s="32"/>
      <c r="F53" s="17"/>
    </row>
    <row r="54" spans="1:6" ht="13" x14ac:dyDescent="0.3">
      <c r="A54" s="17"/>
      <c r="B54" s="19"/>
      <c r="C54" s="17"/>
      <c r="D54" s="17"/>
      <c r="E54" s="17"/>
      <c r="F54" s="17"/>
    </row>
    <row r="55" spans="1:6" ht="13" x14ac:dyDescent="0.3">
      <c r="A55" s="18" t="s">
        <v>75</v>
      </c>
      <c r="B55" s="19"/>
      <c r="C55" s="17"/>
      <c r="D55" s="17"/>
      <c r="E55" s="17"/>
      <c r="F55" s="17"/>
    </row>
    <row r="56" spans="1:6" ht="12.65" customHeight="1" x14ac:dyDescent="0.25">
      <c r="A56" s="20" t="s">
        <v>135</v>
      </c>
      <c r="F56" s="17"/>
    </row>
    <row r="57" spans="1:6" ht="13" customHeight="1" x14ac:dyDescent="0.25">
      <c r="A57" s="20" t="s">
        <v>136</v>
      </c>
      <c r="B57" s="17"/>
      <c r="D57" s="17"/>
      <c r="F57" s="17"/>
    </row>
    <row r="58" spans="1:6" x14ac:dyDescent="0.25">
      <c r="A58" s="20" t="s">
        <v>137</v>
      </c>
      <c r="F58" s="17"/>
    </row>
    <row r="59" spans="1:6" ht="13" x14ac:dyDescent="0.3">
      <c r="A59" s="20" t="s">
        <v>81</v>
      </c>
      <c r="B59" s="19"/>
      <c r="C59" s="17"/>
      <c r="D59" s="17"/>
      <c r="E59" s="17"/>
      <c r="F59" s="17"/>
    </row>
    <row r="60" spans="1:6" ht="13" customHeight="1" x14ac:dyDescent="0.25">
      <c r="A60" s="20" t="s">
        <v>138</v>
      </c>
      <c r="B60" s="17"/>
      <c r="D60" s="17"/>
      <c r="F60" s="17"/>
    </row>
    <row r="61" spans="1:6" x14ac:dyDescent="0.25">
      <c r="A61" s="20" t="s">
        <v>139</v>
      </c>
      <c r="F61" s="17"/>
    </row>
    <row r="62" spans="1:6" x14ac:dyDescent="0.25">
      <c r="A62" s="20" t="s">
        <v>140</v>
      </c>
      <c r="B62" s="20"/>
      <c r="C62" s="20"/>
      <c r="D62" s="20"/>
      <c r="F62" s="17"/>
    </row>
    <row r="63" spans="1:6" x14ac:dyDescent="0.25">
      <c r="A63" s="26"/>
      <c r="B63" s="17"/>
      <c r="C63" s="17"/>
      <c r="D63" s="17"/>
      <c r="E63" s="17"/>
      <c r="F63" s="17"/>
    </row>
    <row r="64" spans="1:6" hidden="1" x14ac:dyDescent="0.25">
      <c r="A64" s="26"/>
      <c r="B64" s="17"/>
      <c r="C64" s="17"/>
      <c r="D64" s="17"/>
      <c r="E64" s="17"/>
      <c r="F64" s="17"/>
    </row>
    <row r="65" spans="1:6" x14ac:dyDescent="0.25"/>
    <row r="66" spans="1:6" x14ac:dyDescent="0.25"/>
    <row r="67" spans="1:6" x14ac:dyDescent="0.25"/>
    <row r="69" spans="1:6" ht="12.75" hidden="1" customHeight="1" x14ac:dyDescent="0.25"/>
    <row r="72" spans="1:6" hidden="1" x14ac:dyDescent="0.25">
      <c r="A72" s="26"/>
      <c r="B72" s="17"/>
      <c r="C72" s="17"/>
      <c r="D72" s="17"/>
      <c r="E72" s="17"/>
      <c r="F72" s="17"/>
    </row>
    <row r="73" spans="1:6" hidden="1" x14ac:dyDescent="0.25">
      <c r="A73" s="26"/>
      <c r="B73" s="17"/>
      <c r="C73" s="17"/>
      <c r="D73" s="17"/>
      <c r="E73" s="17"/>
      <c r="F73" s="17"/>
    </row>
    <row r="74" spans="1:6" hidden="1" x14ac:dyDescent="0.25">
      <c r="A74" s="26"/>
      <c r="B74" s="17"/>
      <c r="C74" s="17"/>
      <c r="D74" s="17"/>
      <c r="E74" s="17"/>
      <c r="F74" s="17"/>
    </row>
    <row r="75" spans="1:6" hidden="1" x14ac:dyDescent="0.25">
      <c r="A75" s="26"/>
      <c r="B75" s="17"/>
      <c r="C75" s="17"/>
      <c r="D75" s="17"/>
      <c r="E75" s="17"/>
      <c r="F75" s="17"/>
    </row>
    <row r="76" spans="1:6" hidden="1" x14ac:dyDescent="0.25">
      <c r="A76" s="26"/>
      <c r="B76" s="17"/>
      <c r="C76" s="17"/>
      <c r="D76" s="17"/>
      <c r="E76" s="17"/>
      <c r="F76" s="17"/>
    </row>
    <row r="77" spans="1:6" x14ac:dyDescent="0.25"/>
  </sheetData>
  <sheetProtection sheet="1" formatCells="0" formatRows="0" insertColumns="0" insertRows="0" deleteRows="0"/>
  <mergeCells count="15">
    <mergeCell ref="B7:E7"/>
    <mergeCell ref="B5:E5"/>
    <mergeCell ref="D51:E51"/>
    <mergeCell ref="A1:E1"/>
    <mergeCell ref="A24:E24"/>
    <mergeCell ref="A39:E39"/>
    <mergeCell ref="B2:E2"/>
    <mergeCell ref="B3:E3"/>
    <mergeCell ref="B4:E4"/>
    <mergeCell ref="A8:E8"/>
    <mergeCell ref="A9:E9"/>
    <mergeCell ref="B6:E6"/>
    <mergeCell ref="D22:E22"/>
    <mergeCell ref="D37:E37"/>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5:A36 A12 A21 A41 A5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0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42:A49 A27:A3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B26 B41:B50 B27:B36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94"/>
  <sheetViews>
    <sheetView topLeftCell="B2" zoomScaleNormal="100" workbookViewId="0">
      <selection activeCell="D19" sqref="D19"/>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37" t="s">
        <v>112</v>
      </c>
      <c r="B1" s="137"/>
      <c r="C1" s="137"/>
      <c r="D1" s="137"/>
      <c r="E1" s="137"/>
    </row>
    <row r="2" spans="1:6" ht="21" customHeight="1" x14ac:dyDescent="0.25">
      <c r="A2" s="3" t="s">
        <v>52</v>
      </c>
      <c r="B2" s="140" t="str">
        <f>'Summary and sign-off'!B2:F2</f>
        <v>Social Workers Registration Board</v>
      </c>
      <c r="C2" s="140"/>
      <c r="D2" s="140"/>
      <c r="E2" s="140"/>
    </row>
    <row r="3" spans="1:6" ht="21" customHeight="1" x14ac:dyDescent="0.25">
      <c r="A3" s="3" t="s">
        <v>113</v>
      </c>
      <c r="B3" s="140" t="str">
        <f>'Summary and sign-off'!B3:F3</f>
        <v>Sarah Clark</v>
      </c>
      <c r="C3" s="140"/>
      <c r="D3" s="140"/>
      <c r="E3" s="140"/>
    </row>
    <row r="4" spans="1:6" ht="21" customHeight="1" x14ac:dyDescent="0.25">
      <c r="A4" s="3" t="s">
        <v>114</v>
      </c>
      <c r="B4" s="140">
        <f>'Summary and sign-off'!B4:F4</f>
        <v>45839</v>
      </c>
      <c r="C4" s="140"/>
      <c r="D4" s="140"/>
      <c r="E4" s="140"/>
    </row>
    <row r="5" spans="1:6" ht="21" customHeight="1" x14ac:dyDescent="0.25">
      <c r="A5" s="3" t="s">
        <v>115</v>
      </c>
      <c r="B5" s="140">
        <f>'Summary and sign-off'!B5:F5</f>
        <v>46203</v>
      </c>
      <c r="C5" s="140"/>
      <c r="D5" s="140"/>
      <c r="E5" s="140"/>
    </row>
    <row r="6" spans="1:6" ht="21" customHeight="1" x14ac:dyDescent="0.25">
      <c r="A6" s="3" t="s">
        <v>116</v>
      </c>
      <c r="B6" s="135" t="s">
        <v>83</v>
      </c>
      <c r="C6" s="135"/>
      <c r="D6" s="135"/>
      <c r="E6" s="135"/>
    </row>
    <row r="7" spans="1:6" ht="21" customHeight="1" x14ac:dyDescent="0.25">
      <c r="A7" s="3" t="s">
        <v>58</v>
      </c>
      <c r="B7" s="135" t="s">
        <v>85</v>
      </c>
      <c r="C7" s="135"/>
      <c r="D7" s="135"/>
      <c r="E7" s="135"/>
    </row>
    <row r="8" spans="1:6" ht="35.25" customHeight="1" x14ac:dyDescent="0.35">
      <c r="A8" s="150" t="s">
        <v>141</v>
      </c>
      <c r="B8" s="150"/>
      <c r="C8" s="151"/>
      <c r="D8" s="151"/>
      <c r="E8" s="151"/>
      <c r="F8" s="27"/>
    </row>
    <row r="9" spans="1:6" ht="35.25" customHeight="1" x14ac:dyDescent="0.35">
      <c r="A9" s="148" t="s">
        <v>142</v>
      </c>
      <c r="B9" s="149"/>
      <c r="C9" s="149"/>
      <c r="D9" s="149"/>
      <c r="E9" s="149"/>
      <c r="F9" s="27"/>
    </row>
    <row r="10" spans="1:6" ht="27" customHeight="1" x14ac:dyDescent="0.25">
      <c r="A10" s="24" t="s">
        <v>143</v>
      </c>
      <c r="B10" s="24" t="s">
        <v>64</v>
      </c>
      <c r="C10" s="24" t="s">
        <v>144</v>
      </c>
      <c r="D10" s="24" t="s">
        <v>145</v>
      </c>
      <c r="E10" s="24" t="s">
        <v>124</v>
      </c>
      <c r="F10" s="20"/>
    </row>
    <row r="11" spans="1:6" s="2" customFormat="1" hidden="1" x14ac:dyDescent="0.25">
      <c r="A11" s="100"/>
      <c r="B11" s="97"/>
      <c r="C11" s="101"/>
      <c r="D11" s="101"/>
      <c r="E11" s="102"/>
    </row>
    <row r="12" spans="1:6" s="2" customFormat="1" x14ac:dyDescent="0.25">
      <c r="A12" s="120">
        <v>45947</v>
      </c>
      <c r="B12" s="121">
        <f>18.5/1.15</f>
        <v>16.086956521739133</v>
      </c>
      <c r="C12" s="125" t="s">
        <v>184</v>
      </c>
      <c r="D12" s="125" t="s">
        <v>189</v>
      </c>
      <c r="E12" s="126" t="s">
        <v>183</v>
      </c>
    </row>
    <row r="13" spans="1:6" s="2" customFormat="1" x14ac:dyDescent="0.25">
      <c r="A13" s="120"/>
      <c r="B13" s="121"/>
      <c r="C13" s="125"/>
      <c r="D13" s="126"/>
      <c r="E13" s="126"/>
    </row>
    <row r="14" spans="1:6" s="2" customFormat="1" x14ac:dyDescent="0.25">
      <c r="A14" s="120"/>
      <c r="B14" s="121"/>
      <c r="C14" s="126"/>
      <c r="D14" s="126"/>
      <c r="E14" s="126"/>
    </row>
    <row r="15" spans="1:6" s="2" customFormat="1" x14ac:dyDescent="0.25">
      <c r="A15" s="120"/>
      <c r="B15" s="121"/>
      <c r="C15" s="126"/>
      <c r="D15" s="126"/>
      <c r="E15" s="126"/>
    </row>
    <row r="16" spans="1:6" s="2" customFormat="1" x14ac:dyDescent="0.25">
      <c r="A16" s="120"/>
      <c r="B16" s="121"/>
      <c r="C16" s="126"/>
      <c r="D16" s="126"/>
      <c r="E16" s="126"/>
    </row>
    <row r="17" spans="1:5" s="2" customFormat="1" x14ac:dyDescent="0.25">
      <c r="A17" s="120"/>
      <c r="B17" s="121"/>
      <c r="C17" s="125"/>
      <c r="D17" s="126"/>
      <c r="E17" s="126"/>
    </row>
    <row r="18" spans="1:5" s="2" customFormat="1" x14ac:dyDescent="0.25">
      <c r="A18" s="120"/>
      <c r="B18" s="121"/>
      <c r="C18" s="125"/>
      <c r="D18" s="126"/>
      <c r="E18" s="126"/>
    </row>
    <row r="19" spans="1:5" s="2" customFormat="1" x14ac:dyDescent="0.25">
      <c r="A19" s="120"/>
      <c r="B19" s="121"/>
      <c r="C19" s="126"/>
      <c r="D19" s="126"/>
      <c r="E19" s="126"/>
    </row>
    <row r="20" spans="1:5" s="2" customFormat="1" x14ac:dyDescent="0.25">
      <c r="A20" s="120"/>
      <c r="B20" s="121"/>
      <c r="C20" s="126"/>
      <c r="D20" s="126"/>
      <c r="E20" s="126"/>
    </row>
    <row r="21" spans="1:5" s="2" customFormat="1" x14ac:dyDescent="0.25">
      <c r="A21" s="120"/>
      <c r="B21" s="121"/>
      <c r="C21" s="126"/>
      <c r="D21" s="126"/>
      <c r="E21" s="126"/>
    </row>
    <row r="22" spans="1:5" s="2" customFormat="1" x14ac:dyDescent="0.25">
      <c r="A22" s="120"/>
      <c r="B22" s="121"/>
      <c r="C22" s="126"/>
      <c r="D22" s="126"/>
      <c r="E22" s="126"/>
    </row>
    <row r="23" spans="1:5" s="2" customFormat="1" x14ac:dyDescent="0.25">
      <c r="A23" s="120"/>
      <c r="B23" s="121"/>
      <c r="C23" s="126"/>
      <c r="D23" s="126"/>
      <c r="E23" s="126"/>
    </row>
    <row r="24" spans="1:5" s="2" customFormat="1" x14ac:dyDescent="0.25">
      <c r="A24" s="120"/>
      <c r="B24" s="121"/>
      <c r="C24" s="126"/>
      <c r="D24" s="126"/>
      <c r="E24" s="126"/>
    </row>
    <row r="25" spans="1:5" s="2" customFormat="1" x14ac:dyDescent="0.25">
      <c r="A25" s="120"/>
      <c r="B25" s="121"/>
      <c r="C25" s="125"/>
      <c r="D25" s="126"/>
      <c r="E25" s="126"/>
    </row>
    <row r="26" spans="1:5" s="2" customFormat="1" x14ac:dyDescent="0.25">
      <c r="A26" s="120"/>
      <c r="B26" s="121"/>
      <c r="C26" s="125"/>
      <c r="D26" s="126"/>
      <c r="E26" s="126"/>
    </row>
    <row r="27" spans="1:5" s="2" customFormat="1" x14ac:dyDescent="0.25">
      <c r="A27" s="120"/>
      <c r="B27" s="121"/>
      <c r="C27" s="126"/>
      <c r="D27" s="126"/>
      <c r="E27" s="126"/>
    </row>
    <row r="28" spans="1:5" s="2" customFormat="1" x14ac:dyDescent="0.25">
      <c r="A28" s="120"/>
      <c r="B28" s="121"/>
      <c r="C28" s="126"/>
      <c r="D28" s="126"/>
      <c r="E28" s="126"/>
    </row>
    <row r="29" spans="1:5" s="2" customFormat="1" x14ac:dyDescent="0.25">
      <c r="A29" s="120"/>
      <c r="B29" s="121"/>
      <c r="C29" s="126"/>
      <c r="D29" s="126"/>
      <c r="E29" s="126"/>
    </row>
    <row r="30" spans="1:5" s="2" customFormat="1" x14ac:dyDescent="0.25">
      <c r="A30" s="120"/>
      <c r="B30" s="121"/>
      <c r="C30" s="126"/>
      <c r="D30" s="126"/>
      <c r="E30" s="126"/>
    </row>
    <row r="31" spans="1:5" s="2" customFormat="1" x14ac:dyDescent="0.25">
      <c r="A31" s="120"/>
      <c r="B31" s="121"/>
      <c r="C31" s="126"/>
      <c r="D31" s="126"/>
      <c r="E31" s="126"/>
    </row>
    <row r="32" spans="1:5" s="2" customFormat="1" x14ac:dyDescent="0.25">
      <c r="A32" s="120"/>
      <c r="B32" s="121"/>
      <c r="C32" s="126"/>
      <c r="D32" s="126"/>
      <c r="E32" s="126"/>
    </row>
    <row r="33" spans="1:5" s="2" customFormat="1" x14ac:dyDescent="0.25">
      <c r="A33" s="120"/>
      <c r="B33" s="121"/>
      <c r="C33" s="126"/>
      <c r="D33" s="126"/>
      <c r="E33" s="126"/>
    </row>
    <row r="34" spans="1:5" s="2" customFormat="1" x14ac:dyDescent="0.25">
      <c r="A34" s="120"/>
      <c r="B34" s="121"/>
      <c r="C34" s="125"/>
      <c r="D34" s="126"/>
      <c r="E34" s="126"/>
    </row>
    <row r="35" spans="1:5" s="2" customFormat="1" x14ac:dyDescent="0.25">
      <c r="A35" s="120"/>
      <c r="B35" s="121"/>
      <c r="C35" s="126"/>
      <c r="D35" s="126"/>
      <c r="E35" s="126"/>
    </row>
    <row r="36" spans="1:5" s="2" customFormat="1" x14ac:dyDescent="0.25">
      <c r="A36" s="120"/>
      <c r="B36" s="121"/>
      <c r="C36" s="126"/>
      <c r="D36" s="126"/>
      <c r="E36" s="126"/>
    </row>
    <row r="37" spans="1:5" s="2" customFormat="1" x14ac:dyDescent="0.25">
      <c r="A37" s="120"/>
      <c r="B37" s="121"/>
      <c r="C37" s="126"/>
      <c r="D37" s="126"/>
      <c r="E37" s="126"/>
    </row>
    <row r="38" spans="1:5" s="2" customFormat="1" x14ac:dyDescent="0.25">
      <c r="A38" s="120"/>
      <c r="B38" s="121"/>
      <c r="C38" s="126"/>
      <c r="D38" s="126"/>
      <c r="E38" s="126"/>
    </row>
    <row r="39" spans="1:5" s="2" customFormat="1" x14ac:dyDescent="0.25">
      <c r="A39" s="120"/>
      <c r="B39" s="121"/>
      <c r="C39" s="126"/>
      <c r="D39" s="126"/>
      <c r="E39" s="126"/>
    </row>
    <row r="40" spans="1:5" s="2" customFormat="1" x14ac:dyDescent="0.25">
      <c r="A40" s="120"/>
      <c r="B40" s="121"/>
      <c r="C40" s="126"/>
      <c r="D40" s="126"/>
      <c r="E40" s="126"/>
    </row>
    <row r="41" spans="1:5" s="2" customFormat="1" x14ac:dyDescent="0.25">
      <c r="A41" s="120"/>
      <c r="B41" s="121"/>
      <c r="C41" s="126"/>
      <c r="D41" s="126"/>
      <c r="E41" s="126"/>
    </row>
    <row r="42" spans="1:5" s="2" customFormat="1" x14ac:dyDescent="0.25">
      <c r="A42" s="120"/>
      <c r="B42" s="121"/>
      <c r="C42" s="125"/>
      <c r="D42" s="126"/>
      <c r="E42" s="126"/>
    </row>
    <row r="43" spans="1:5" s="2" customFormat="1" x14ac:dyDescent="0.25">
      <c r="A43" s="120"/>
      <c r="B43" s="121"/>
      <c r="C43" s="126"/>
      <c r="D43" s="126"/>
      <c r="E43" s="126"/>
    </row>
    <row r="44" spans="1:5" s="2" customFormat="1" x14ac:dyDescent="0.25">
      <c r="A44" s="120"/>
      <c r="B44" s="121"/>
      <c r="C44" s="126"/>
      <c r="D44" s="126"/>
      <c r="E44" s="126"/>
    </row>
    <row r="45" spans="1:5" s="2" customFormat="1" x14ac:dyDescent="0.25">
      <c r="A45" s="120"/>
      <c r="B45" s="121"/>
      <c r="C45" s="125"/>
      <c r="D45" s="126"/>
      <c r="E45" s="126"/>
    </row>
    <row r="46" spans="1:5" s="2" customFormat="1" x14ac:dyDescent="0.25">
      <c r="A46" s="120"/>
      <c r="B46" s="121"/>
      <c r="C46" s="125"/>
      <c r="D46" s="126"/>
      <c r="E46" s="126"/>
    </row>
    <row r="47" spans="1:5" s="2" customFormat="1" x14ac:dyDescent="0.25">
      <c r="A47" s="120"/>
      <c r="B47" s="121"/>
      <c r="C47" s="126"/>
      <c r="D47" s="126"/>
      <c r="E47" s="126"/>
    </row>
    <row r="48" spans="1:5" s="2" customFormat="1" x14ac:dyDescent="0.25">
      <c r="A48" s="120"/>
      <c r="B48" s="121"/>
      <c r="C48" s="126"/>
      <c r="D48" s="126"/>
      <c r="E48" s="126"/>
    </row>
    <row r="49" spans="1:6" s="2" customFormat="1" x14ac:dyDescent="0.25">
      <c r="A49" s="120"/>
      <c r="B49" s="121"/>
      <c r="C49" s="126"/>
      <c r="D49" s="126"/>
      <c r="E49" s="126"/>
    </row>
    <row r="50" spans="1:6" s="2" customFormat="1" x14ac:dyDescent="0.25">
      <c r="A50" s="120"/>
      <c r="B50" s="121"/>
      <c r="C50" s="126"/>
      <c r="D50" s="126"/>
      <c r="E50" s="126"/>
    </row>
    <row r="51" spans="1:6" s="2" customFormat="1" x14ac:dyDescent="0.25">
      <c r="A51" s="120"/>
      <c r="B51" s="121"/>
      <c r="C51" s="126"/>
      <c r="D51" s="126"/>
      <c r="E51" s="126"/>
    </row>
    <row r="52" spans="1:6" s="2" customFormat="1" x14ac:dyDescent="0.25">
      <c r="A52" s="120"/>
      <c r="B52" s="121"/>
      <c r="C52" s="126"/>
      <c r="D52" s="126"/>
      <c r="E52" s="126"/>
    </row>
    <row r="53" spans="1:6" s="2" customFormat="1" x14ac:dyDescent="0.25">
      <c r="A53" s="120"/>
      <c r="B53" s="121"/>
      <c r="C53" s="125"/>
      <c r="D53" s="126"/>
      <c r="E53" s="126"/>
    </row>
    <row r="54" spans="1:6" s="2" customFormat="1" x14ac:dyDescent="0.25">
      <c r="A54" s="120"/>
      <c r="B54" s="121"/>
      <c r="C54" s="125"/>
      <c r="D54" s="125"/>
      <c r="E54" s="126"/>
    </row>
    <row r="55" spans="1:6" s="2" customFormat="1" x14ac:dyDescent="0.25">
      <c r="A55" s="120"/>
      <c r="B55" s="121"/>
      <c r="C55" s="126"/>
      <c r="D55" s="126"/>
      <c r="E55" s="126"/>
    </row>
    <row r="56" spans="1:6" s="2" customFormat="1" x14ac:dyDescent="0.25">
      <c r="A56" s="120"/>
      <c r="B56" s="121"/>
      <c r="C56" s="126"/>
      <c r="D56" s="126"/>
      <c r="E56" s="126"/>
    </row>
    <row r="57" spans="1:6" s="2" customFormat="1" x14ac:dyDescent="0.25">
      <c r="A57" s="120"/>
      <c r="B57" s="121"/>
      <c r="C57" s="125"/>
      <c r="D57" s="125"/>
      <c r="E57" s="126"/>
    </row>
    <row r="58" spans="1:6" s="2" customFormat="1" x14ac:dyDescent="0.25">
      <c r="A58" s="120"/>
      <c r="B58" s="121"/>
      <c r="C58" s="125"/>
      <c r="D58" s="126"/>
      <c r="E58" s="126"/>
    </row>
    <row r="59" spans="1:6" s="2" customFormat="1" x14ac:dyDescent="0.25">
      <c r="A59" s="120"/>
      <c r="B59" s="121"/>
      <c r="C59" s="126"/>
      <c r="D59" s="126"/>
      <c r="E59" s="126"/>
    </row>
    <row r="60" spans="1:6" s="2" customFormat="1" x14ac:dyDescent="0.25">
      <c r="A60" s="120"/>
      <c r="B60" s="121"/>
      <c r="C60" s="125"/>
      <c r="D60" s="125"/>
      <c r="E60" s="126"/>
    </row>
    <row r="61" spans="1:6" s="2" customFormat="1" ht="11.25" hidden="1" customHeight="1" x14ac:dyDescent="0.25">
      <c r="A61" s="100"/>
      <c r="B61" s="97"/>
      <c r="C61" s="101"/>
      <c r="D61" s="101"/>
      <c r="E61" s="102"/>
    </row>
    <row r="62" spans="1:6" ht="34.5" customHeight="1" x14ac:dyDescent="0.25">
      <c r="A62" s="54" t="s">
        <v>146</v>
      </c>
      <c r="B62" s="63">
        <f>SUM(B11:B61)</f>
        <v>16.086956521739133</v>
      </c>
      <c r="C62" s="71" t="str">
        <f>IF(SUBTOTAL(3,B11:B61)=SUBTOTAL(103,B11:B61),'Summary and sign-off'!$A$48,'Summary and sign-off'!$A$49)</f>
        <v>Check - there are no hidden rows with data</v>
      </c>
      <c r="D62" s="141" t="str">
        <f>IF('Summary and sign-off'!F58='Summary and sign-off'!F54,'Summary and sign-off'!A51,'Summary and sign-off'!A50)</f>
        <v>Check - each entry provides sufficient information</v>
      </c>
      <c r="E62" s="141"/>
      <c r="F62" s="2"/>
    </row>
    <row r="63" spans="1:6" ht="13" x14ac:dyDescent="0.3">
      <c r="A63" s="18"/>
      <c r="B63" s="17"/>
      <c r="C63" s="17"/>
      <c r="D63" s="17"/>
      <c r="E63" s="17"/>
    </row>
    <row r="64" spans="1:6" ht="13" x14ac:dyDescent="0.3">
      <c r="A64" s="18" t="s">
        <v>75</v>
      </c>
      <c r="B64" s="19"/>
      <c r="C64" s="17"/>
      <c r="D64" s="17"/>
      <c r="E64" s="17"/>
    </row>
    <row r="65" spans="1:6" ht="12.75" customHeight="1" x14ac:dyDescent="0.25">
      <c r="A65" s="20" t="s">
        <v>147</v>
      </c>
      <c r="B65" s="20"/>
      <c r="C65" s="20"/>
      <c r="D65" s="20"/>
      <c r="E65" s="20"/>
    </row>
    <row r="66" spans="1:6" x14ac:dyDescent="0.25">
      <c r="A66" s="20" t="s">
        <v>148</v>
      </c>
      <c r="B66" s="20"/>
      <c r="C66" s="28"/>
      <c r="D66" s="28"/>
      <c r="E66" s="28"/>
    </row>
    <row r="67" spans="1:6" ht="13" x14ac:dyDescent="0.3">
      <c r="A67" s="20" t="s">
        <v>81</v>
      </c>
      <c r="B67" s="19"/>
      <c r="C67" s="17"/>
      <c r="D67" s="17"/>
      <c r="E67" s="17"/>
      <c r="F67" s="17"/>
    </row>
    <row r="68" spans="1:6" x14ac:dyDescent="0.25">
      <c r="A68" s="20" t="s">
        <v>149</v>
      </c>
      <c r="B68" s="20"/>
      <c r="C68" s="28"/>
      <c r="D68" s="28"/>
      <c r="E68" s="28"/>
    </row>
    <row r="69" spans="1:6" ht="12.75" customHeight="1" x14ac:dyDescent="0.25">
      <c r="A69" s="20" t="s">
        <v>150</v>
      </c>
      <c r="B69" s="20"/>
      <c r="C69" s="22"/>
      <c r="D69" s="22"/>
      <c r="E69" s="22"/>
    </row>
    <row r="70" spans="1:6" x14ac:dyDescent="0.25">
      <c r="A70" s="17"/>
      <c r="B70" s="17"/>
      <c r="C70" s="17"/>
      <c r="D70" s="17"/>
      <c r="E70" s="17"/>
    </row>
    <row r="71" spans="1:6" x14ac:dyDescent="0.25"/>
    <row r="72" spans="1:6" x14ac:dyDescent="0.25"/>
    <row r="73" spans="1:6" x14ac:dyDescent="0.25"/>
    <row r="74" spans="1:6" x14ac:dyDescent="0.25"/>
    <row r="75" spans="1:6" x14ac:dyDescent="0.25"/>
    <row r="76" spans="1:6" x14ac:dyDescent="0.25"/>
    <row r="77" spans="1:6" x14ac:dyDescent="0.25"/>
    <row r="78" spans="1:6" x14ac:dyDescent="0.25"/>
    <row r="79" spans="1:6" x14ac:dyDescent="0.25"/>
    <row r="80" spans="1: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sheetData>
  <sheetProtection sheet="1" formatCells="0" insertRows="0" deleteRows="0"/>
  <mergeCells count="10">
    <mergeCell ref="D62:E62"/>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61"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60"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3"/>
  <sheetViews>
    <sheetView topLeftCell="A13" zoomScaleNormal="100" workbookViewId="0">
      <selection activeCell="D13" sqref="D13"/>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37" t="s">
        <v>112</v>
      </c>
      <c r="B1" s="137"/>
      <c r="C1" s="137"/>
      <c r="D1" s="137"/>
      <c r="E1" s="137"/>
    </row>
    <row r="2" spans="1:6" ht="21" customHeight="1" x14ac:dyDescent="0.25">
      <c r="A2" s="3" t="s">
        <v>52</v>
      </c>
      <c r="B2" s="140" t="str">
        <f>'Summary and sign-off'!B2:F2</f>
        <v>Social Workers Registration Board</v>
      </c>
      <c r="C2" s="140"/>
      <c r="D2" s="140"/>
      <c r="E2" s="140"/>
    </row>
    <row r="3" spans="1:6" ht="21" customHeight="1" x14ac:dyDescent="0.25">
      <c r="A3" s="3" t="s">
        <v>113</v>
      </c>
      <c r="B3" s="140" t="str">
        <f>'Summary and sign-off'!B3:F3</f>
        <v>Sarah Clark</v>
      </c>
      <c r="C3" s="140"/>
      <c r="D3" s="140"/>
      <c r="E3" s="140"/>
    </row>
    <row r="4" spans="1:6" ht="21" customHeight="1" x14ac:dyDescent="0.25">
      <c r="A4" s="3" t="s">
        <v>114</v>
      </c>
      <c r="B4" s="140">
        <f>'Summary and sign-off'!B4:F4</f>
        <v>45839</v>
      </c>
      <c r="C4" s="140"/>
      <c r="D4" s="140"/>
      <c r="E4" s="140"/>
    </row>
    <row r="5" spans="1:6" ht="21" customHeight="1" x14ac:dyDescent="0.25">
      <c r="A5" s="3" t="s">
        <v>115</v>
      </c>
      <c r="B5" s="140">
        <f>'Summary and sign-off'!B5:F5</f>
        <v>46203</v>
      </c>
      <c r="C5" s="140"/>
      <c r="D5" s="140"/>
      <c r="E5" s="140"/>
    </row>
    <row r="6" spans="1:6" ht="21" customHeight="1" x14ac:dyDescent="0.25">
      <c r="A6" s="3" t="s">
        <v>116</v>
      </c>
      <c r="B6" s="135" t="s">
        <v>83</v>
      </c>
      <c r="C6" s="135"/>
      <c r="D6" s="135"/>
      <c r="E6" s="135"/>
      <c r="F6" s="23"/>
    </row>
    <row r="7" spans="1:6" ht="21" customHeight="1" x14ac:dyDescent="0.25">
      <c r="A7" s="3" t="s">
        <v>58</v>
      </c>
      <c r="B7" s="135" t="s">
        <v>85</v>
      </c>
      <c r="C7" s="135"/>
      <c r="D7" s="135"/>
      <c r="E7" s="135"/>
      <c r="F7" s="23"/>
    </row>
    <row r="8" spans="1:6" ht="35.25" customHeight="1" x14ac:dyDescent="0.25">
      <c r="A8" s="144" t="s">
        <v>151</v>
      </c>
      <c r="B8" s="144"/>
      <c r="C8" s="151"/>
      <c r="D8" s="151"/>
      <c r="E8" s="151"/>
    </row>
    <row r="9" spans="1:6" ht="35.25" customHeight="1" x14ac:dyDescent="0.25">
      <c r="A9" s="152" t="s">
        <v>152</v>
      </c>
      <c r="B9" s="153"/>
      <c r="C9" s="153"/>
      <c r="D9" s="153"/>
      <c r="E9" s="153"/>
    </row>
    <row r="10" spans="1:6" ht="27" customHeight="1" x14ac:dyDescent="0.25">
      <c r="A10" s="24" t="s">
        <v>120</v>
      </c>
      <c r="B10" s="24" t="s">
        <v>64</v>
      </c>
      <c r="C10" s="24" t="s">
        <v>153</v>
      </c>
      <c r="D10" s="24" t="s">
        <v>154</v>
      </c>
      <c r="E10" s="24" t="s">
        <v>124</v>
      </c>
      <c r="F10" s="20"/>
    </row>
    <row r="11" spans="1:6" s="2" customFormat="1" hidden="1" x14ac:dyDescent="0.25">
      <c r="A11" s="100"/>
      <c r="B11" s="97"/>
      <c r="C11" s="101"/>
      <c r="D11" s="101"/>
      <c r="E11" s="102"/>
    </row>
    <row r="12" spans="1:6" s="2" customFormat="1" x14ac:dyDescent="0.25">
      <c r="A12" s="120">
        <v>45848</v>
      </c>
      <c r="B12" s="121">
        <f>172.5/1.15</f>
        <v>150</v>
      </c>
      <c r="C12" s="126" t="s">
        <v>185</v>
      </c>
      <c r="D12" s="126" t="s">
        <v>186</v>
      </c>
      <c r="E12" s="126" t="s">
        <v>183</v>
      </c>
    </row>
    <row r="13" spans="1:6" s="2" customFormat="1" x14ac:dyDescent="0.25">
      <c r="A13" s="120">
        <v>45887</v>
      </c>
      <c r="B13" s="121">
        <f t="shared" ref="B13:B21" si="0">172.5/1.15</f>
        <v>150</v>
      </c>
      <c r="C13" s="126" t="s">
        <v>185</v>
      </c>
      <c r="D13" s="126" t="s">
        <v>186</v>
      </c>
      <c r="E13" s="126" t="s">
        <v>183</v>
      </c>
    </row>
    <row r="14" spans="1:6" s="2" customFormat="1" x14ac:dyDescent="0.25">
      <c r="A14" s="120">
        <v>45916</v>
      </c>
      <c r="B14" s="121">
        <f t="shared" si="0"/>
        <v>150</v>
      </c>
      <c r="C14" s="126" t="s">
        <v>185</v>
      </c>
      <c r="D14" s="126" t="s">
        <v>186</v>
      </c>
      <c r="E14" s="126" t="s">
        <v>183</v>
      </c>
    </row>
    <row r="15" spans="1:6" s="2" customFormat="1" x14ac:dyDescent="0.25">
      <c r="A15" s="120">
        <v>45939</v>
      </c>
      <c r="B15" s="121">
        <f t="shared" si="0"/>
        <v>150</v>
      </c>
      <c r="C15" s="126" t="s">
        <v>185</v>
      </c>
      <c r="D15" s="126" t="s">
        <v>186</v>
      </c>
      <c r="E15" s="126" t="s">
        <v>183</v>
      </c>
    </row>
    <row r="16" spans="1:6" s="2" customFormat="1" x14ac:dyDescent="0.25">
      <c r="A16" s="120">
        <v>45971</v>
      </c>
      <c r="B16" s="121">
        <f t="shared" si="0"/>
        <v>150</v>
      </c>
      <c r="C16" s="126" t="s">
        <v>185</v>
      </c>
      <c r="D16" s="126" t="s">
        <v>186</v>
      </c>
      <c r="E16" s="126" t="s">
        <v>183</v>
      </c>
    </row>
    <row r="17" spans="1:5" s="2" customFormat="1" x14ac:dyDescent="0.25">
      <c r="A17" s="120">
        <v>46003</v>
      </c>
      <c r="B17" s="121">
        <f t="shared" si="0"/>
        <v>150</v>
      </c>
      <c r="C17" s="126" t="s">
        <v>185</v>
      </c>
      <c r="D17" s="126" t="s">
        <v>186</v>
      </c>
      <c r="E17" s="126" t="s">
        <v>183</v>
      </c>
    </row>
    <row r="18" spans="1:5" s="2" customFormat="1" x14ac:dyDescent="0.25">
      <c r="A18" s="120">
        <v>46074</v>
      </c>
      <c r="B18" s="121">
        <f t="shared" si="0"/>
        <v>150</v>
      </c>
      <c r="C18" s="126" t="s">
        <v>185</v>
      </c>
      <c r="D18" s="126" t="s">
        <v>186</v>
      </c>
      <c r="E18" s="126" t="s">
        <v>183</v>
      </c>
    </row>
    <row r="19" spans="1:5" s="2" customFormat="1" x14ac:dyDescent="0.25">
      <c r="A19" s="120">
        <v>46111</v>
      </c>
      <c r="B19" s="121">
        <f t="shared" si="0"/>
        <v>150</v>
      </c>
      <c r="C19" s="126" t="s">
        <v>185</v>
      </c>
      <c r="D19" s="126" t="s">
        <v>186</v>
      </c>
      <c r="E19" s="126" t="s">
        <v>183</v>
      </c>
    </row>
    <row r="20" spans="1:5" s="2" customFormat="1" x14ac:dyDescent="0.25">
      <c r="A20" s="120">
        <v>46134</v>
      </c>
      <c r="B20" s="121">
        <f t="shared" si="0"/>
        <v>150</v>
      </c>
      <c r="C20" s="126" t="s">
        <v>185</v>
      </c>
      <c r="D20" s="126" t="s">
        <v>186</v>
      </c>
      <c r="E20" s="126" t="s">
        <v>183</v>
      </c>
    </row>
    <row r="21" spans="1:5" s="2" customFormat="1" x14ac:dyDescent="0.25">
      <c r="A21" s="120">
        <v>46172</v>
      </c>
      <c r="B21" s="121">
        <f t="shared" si="0"/>
        <v>150</v>
      </c>
      <c r="C21" s="126" t="s">
        <v>185</v>
      </c>
      <c r="D21" s="126" t="s">
        <v>186</v>
      </c>
      <c r="E21" s="126" t="s">
        <v>183</v>
      </c>
    </row>
    <row r="22" spans="1:5" s="2" customFormat="1" x14ac:dyDescent="0.25">
      <c r="A22" s="120">
        <v>45865</v>
      </c>
      <c r="B22" s="121">
        <v>28.85</v>
      </c>
      <c r="C22" s="126" t="s">
        <v>187</v>
      </c>
      <c r="D22" s="126" t="s">
        <v>188</v>
      </c>
      <c r="E22" s="126" t="s">
        <v>183</v>
      </c>
    </row>
    <row r="23" spans="1:5" s="2" customFormat="1" x14ac:dyDescent="0.25">
      <c r="A23" s="120">
        <v>45896</v>
      </c>
      <c r="B23" s="121">
        <v>28.85</v>
      </c>
      <c r="C23" s="126" t="s">
        <v>187</v>
      </c>
      <c r="D23" s="126" t="s">
        <v>188</v>
      </c>
      <c r="E23" s="126" t="s">
        <v>183</v>
      </c>
    </row>
    <row r="24" spans="1:5" s="2" customFormat="1" x14ac:dyDescent="0.25">
      <c r="A24" s="120">
        <v>45928</v>
      </c>
      <c r="B24" s="121">
        <v>28.85</v>
      </c>
      <c r="C24" s="126" t="s">
        <v>187</v>
      </c>
      <c r="D24" s="126" t="s">
        <v>188</v>
      </c>
      <c r="E24" s="126" t="s">
        <v>183</v>
      </c>
    </row>
    <row r="25" spans="1:5" s="2" customFormat="1" x14ac:dyDescent="0.25">
      <c r="A25" s="120">
        <v>45957</v>
      </c>
      <c r="B25" s="121">
        <v>28.85</v>
      </c>
      <c r="C25" s="126" t="s">
        <v>187</v>
      </c>
      <c r="D25" s="126" t="s">
        <v>188</v>
      </c>
      <c r="E25" s="126" t="s">
        <v>183</v>
      </c>
    </row>
    <row r="26" spans="1:5" s="2" customFormat="1" x14ac:dyDescent="0.25">
      <c r="A26" s="120">
        <v>45988</v>
      </c>
      <c r="B26" s="121">
        <v>28.85</v>
      </c>
      <c r="C26" s="126" t="s">
        <v>187</v>
      </c>
      <c r="D26" s="126" t="s">
        <v>188</v>
      </c>
      <c r="E26" s="126" t="s">
        <v>183</v>
      </c>
    </row>
    <row r="27" spans="1:5" s="2" customFormat="1" x14ac:dyDescent="0.25">
      <c r="A27" s="120">
        <v>46018</v>
      </c>
      <c r="B27" s="121">
        <v>28.85</v>
      </c>
      <c r="C27" s="126" t="s">
        <v>187</v>
      </c>
      <c r="D27" s="126" t="s">
        <v>188</v>
      </c>
      <c r="E27" s="126" t="s">
        <v>183</v>
      </c>
    </row>
    <row r="28" spans="1:5" s="2" customFormat="1" x14ac:dyDescent="0.25">
      <c r="A28" s="120">
        <v>46049</v>
      </c>
      <c r="B28" s="121">
        <v>28.85</v>
      </c>
      <c r="C28" s="126" t="s">
        <v>187</v>
      </c>
      <c r="D28" s="126" t="s">
        <v>188</v>
      </c>
      <c r="E28" s="126" t="s">
        <v>183</v>
      </c>
    </row>
    <row r="29" spans="1:5" s="2" customFormat="1" x14ac:dyDescent="0.25">
      <c r="A29" s="120">
        <v>46080</v>
      </c>
      <c r="B29" s="121">
        <v>28.85</v>
      </c>
      <c r="C29" s="126" t="s">
        <v>187</v>
      </c>
      <c r="D29" s="126" t="s">
        <v>188</v>
      </c>
      <c r="E29" s="126" t="s">
        <v>183</v>
      </c>
    </row>
    <row r="30" spans="1:5" s="2" customFormat="1" x14ac:dyDescent="0.25">
      <c r="A30" s="120">
        <v>46108</v>
      </c>
      <c r="B30" s="121">
        <v>28.85</v>
      </c>
      <c r="C30" s="126" t="s">
        <v>187</v>
      </c>
      <c r="D30" s="126" t="s">
        <v>188</v>
      </c>
      <c r="E30" s="126" t="s">
        <v>183</v>
      </c>
    </row>
    <row r="31" spans="1:5" s="2" customFormat="1" x14ac:dyDescent="0.25">
      <c r="A31" s="120">
        <v>46139</v>
      </c>
      <c r="B31" s="121">
        <v>28.85</v>
      </c>
      <c r="C31" s="126" t="s">
        <v>187</v>
      </c>
      <c r="D31" s="126" t="s">
        <v>188</v>
      </c>
      <c r="E31" s="126" t="s">
        <v>183</v>
      </c>
    </row>
    <row r="32" spans="1:5" s="2" customFormat="1" x14ac:dyDescent="0.25">
      <c r="A32" s="124">
        <v>46169</v>
      </c>
      <c r="B32" s="121">
        <v>28.85</v>
      </c>
      <c r="C32" s="126" t="s">
        <v>187</v>
      </c>
      <c r="D32" s="126" t="s">
        <v>188</v>
      </c>
      <c r="E32" s="126" t="s">
        <v>183</v>
      </c>
    </row>
    <row r="33" spans="1:6" s="2" customFormat="1" x14ac:dyDescent="0.25">
      <c r="A33" s="124">
        <v>46200</v>
      </c>
      <c r="B33" s="121">
        <v>28.85</v>
      </c>
      <c r="C33" s="126" t="s">
        <v>187</v>
      </c>
      <c r="D33" s="126" t="s">
        <v>188</v>
      </c>
      <c r="E33" s="126" t="s">
        <v>183</v>
      </c>
    </row>
    <row r="34" spans="1:6" s="2" customFormat="1" hidden="1" x14ac:dyDescent="0.25">
      <c r="A34" s="100"/>
      <c r="B34" s="97"/>
      <c r="C34" s="101"/>
      <c r="D34" s="101"/>
      <c r="E34" s="102"/>
    </row>
    <row r="35" spans="1:6" ht="34.5" customHeight="1" x14ac:dyDescent="0.25">
      <c r="A35" s="54" t="s">
        <v>155</v>
      </c>
      <c r="B35" s="63">
        <f>SUM(B11:B34)</f>
        <v>1846.1999999999989</v>
      </c>
      <c r="C35" s="71" t="str">
        <f>IF(SUBTOTAL(3,B11:B34)=SUBTOTAL(103,B11:B34),'Summary and sign-off'!$A$48,'Summary and sign-off'!$A$49)</f>
        <v>Check - there are no hidden rows with data</v>
      </c>
      <c r="D35" s="141" t="str">
        <f>IF('Summary and sign-off'!F59='Summary and sign-off'!F54,'Summary and sign-off'!A51,'Summary and sign-off'!A50)</f>
        <v>Check - each entry provides sufficient information</v>
      </c>
      <c r="E35" s="141"/>
    </row>
    <row r="36" spans="1:6" ht="14.15" customHeight="1" x14ac:dyDescent="0.25">
      <c r="B36" s="17"/>
      <c r="C36" s="17"/>
      <c r="D36" s="17"/>
      <c r="E36" s="17"/>
    </row>
    <row r="37" spans="1:6" ht="13" x14ac:dyDescent="0.3">
      <c r="A37" s="18" t="s">
        <v>156</v>
      </c>
      <c r="B37" s="17"/>
      <c r="C37" s="17"/>
      <c r="D37" s="17"/>
      <c r="E37" s="17"/>
    </row>
    <row r="38" spans="1:6" ht="12.65" customHeight="1" x14ac:dyDescent="0.25">
      <c r="A38" s="20" t="s">
        <v>135</v>
      </c>
      <c r="B38" s="17"/>
      <c r="C38" s="17"/>
      <c r="D38" s="17"/>
      <c r="E38" s="17"/>
    </row>
    <row r="39" spans="1:6" ht="13" x14ac:dyDescent="0.3">
      <c r="A39" s="20" t="s">
        <v>81</v>
      </c>
      <c r="B39" s="19"/>
      <c r="C39" s="17"/>
      <c r="D39" s="17"/>
      <c r="E39" s="17"/>
      <c r="F39" s="17"/>
    </row>
    <row r="40" spans="1:6" x14ac:dyDescent="0.25">
      <c r="A40" s="20" t="s">
        <v>149</v>
      </c>
      <c r="C40" s="17"/>
      <c r="D40" s="17"/>
      <c r="E40" s="17"/>
      <c r="F40" s="17"/>
    </row>
    <row r="41" spans="1:6" ht="12.75" customHeight="1" x14ac:dyDescent="0.25">
      <c r="A41" s="20" t="s">
        <v>150</v>
      </c>
      <c r="B41" s="25"/>
      <c r="C41" s="22"/>
      <c r="D41" s="22"/>
      <c r="E41" s="22"/>
      <c r="F41" s="22"/>
    </row>
    <row r="42" spans="1:6" x14ac:dyDescent="0.25">
      <c r="B42" s="26"/>
      <c r="C42" s="17"/>
      <c r="D42" s="17"/>
      <c r="E42" s="17"/>
    </row>
    <row r="43" spans="1:6" hidden="1" x14ac:dyDescent="0.25">
      <c r="A43" s="17"/>
      <c r="B43" s="17"/>
      <c r="C43" s="17"/>
      <c r="D43" s="17"/>
    </row>
    <row r="44" spans="1:6" ht="12.75" hidden="1" customHeight="1" x14ac:dyDescent="0.25"/>
    <row r="45" spans="1:6" hidden="1" x14ac:dyDescent="0.25">
      <c r="A45" s="17"/>
      <c r="B45" s="17"/>
      <c r="C45" s="17"/>
      <c r="D45" s="17"/>
      <c r="E45" s="17"/>
    </row>
    <row r="46" spans="1:6" hidden="1" x14ac:dyDescent="0.25">
      <c r="A46" s="17"/>
      <c r="B46" s="17"/>
      <c r="C46" s="17"/>
      <c r="D46" s="17"/>
      <c r="E46" s="17"/>
    </row>
    <row r="47" spans="1:6" hidden="1" x14ac:dyDescent="0.25">
      <c r="A47" s="17"/>
      <c r="B47" s="17"/>
      <c r="C47" s="17"/>
      <c r="D47" s="17"/>
      <c r="E47" s="17"/>
    </row>
    <row r="48" spans="1:6" hidden="1" x14ac:dyDescent="0.25">
      <c r="A48" s="17"/>
      <c r="B48" s="17"/>
      <c r="C48" s="17"/>
      <c r="D48" s="17"/>
      <c r="E48" s="17"/>
    </row>
    <row r="49" spans="1:5" hidden="1" x14ac:dyDescent="0.25">
      <c r="A49" s="17"/>
      <c r="B49" s="17"/>
      <c r="C49" s="17"/>
      <c r="D49" s="17"/>
      <c r="E49" s="17"/>
    </row>
    <row r="50" spans="1:5" x14ac:dyDescent="0.25"/>
    <row r="51" spans="1:5" x14ac:dyDescent="0.25"/>
    <row r="52" spans="1:5" x14ac:dyDescent="0.25"/>
    <row r="53" spans="1:5" x14ac:dyDescent="0.25"/>
  </sheetData>
  <sheetProtection sheet="1" formatCells="0" insertRows="0" deleteRows="0"/>
  <mergeCells count="10">
    <mergeCell ref="D35:E35"/>
    <mergeCell ref="B6:E6"/>
    <mergeCell ref="B5:E5"/>
    <mergeCell ref="B7:E7"/>
    <mergeCell ref="A1:E1"/>
    <mergeCell ref="B2:E2"/>
    <mergeCell ref="B3:E3"/>
    <mergeCell ref="B4:E4"/>
    <mergeCell ref="A9:E9"/>
    <mergeCell ref="A8:E8"/>
  </mergeCells>
  <dataValidations xWindow="152" yWindow="645"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1 A22 A23 A24 A25 A26 A27 A28:A29 A30 A31 A32 A3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52" yWindow="645"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F28" sqref="F28"/>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37" t="s">
        <v>157</v>
      </c>
      <c r="B1" s="137"/>
      <c r="C1" s="137"/>
      <c r="D1" s="137"/>
      <c r="E1" s="137"/>
      <c r="F1" s="137"/>
    </row>
    <row r="2" spans="1:6" ht="21" customHeight="1" x14ac:dyDescent="0.25">
      <c r="A2" s="3" t="s">
        <v>52</v>
      </c>
      <c r="B2" s="140" t="str">
        <f>'Summary and sign-off'!B2:F2</f>
        <v>Social Workers Registration Board</v>
      </c>
      <c r="C2" s="140"/>
      <c r="D2" s="140"/>
      <c r="E2" s="140"/>
      <c r="F2" s="140"/>
    </row>
    <row r="3" spans="1:6" ht="21" customHeight="1" x14ac:dyDescent="0.25">
      <c r="A3" s="3" t="s">
        <v>113</v>
      </c>
      <c r="B3" s="140" t="str">
        <f>'Summary and sign-off'!B3:F3</f>
        <v>Sarah Clark</v>
      </c>
      <c r="C3" s="140"/>
      <c r="D3" s="140"/>
      <c r="E3" s="140"/>
      <c r="F3" s="140"/>
    </row>
    <row r="4" spans="1:6" ht="21" customHeight="1" x14ac:dyDescent="0.25">
      <c r="A4" s="3" t="s">
        <v>114</v>
      </c>
      <c r="B4" s="140">
        <f>'Summary and sign-off'!B4:F4</f>
        <v>45839</v>
      </c>
      <c r="C4" s="140"/>
      <c r="D4" s="140"/>
      <c r="E4" s="140"/>
      <c r="F4" s="140"/>
    </row>
    <row r="5" spans="1:6" ht="21" customHeight="1" x14ac:dyDescent="0.25">
      <c r="A5" s="3" t="s">
        <v>115</v>
      </c>
      <c r="B5" s="140">
        <f>'Summary and sign-off'!B5:F5</f>
        <v>46203</v>
      </c>
      <c r="C5" s="140"/>
      <c r="D5" s="140"/>
      <c r="E5" s="140"/>
      <c r="F5" s="140"/>
    </row>
    <row r="6" spans="1:6" ht="21" customHeight="1" x14ac:dyDescent="0.25">
      <c r="A6" s="3" t="s">
        <v>158</v>
      </c>
      <c r="B6" s="135"/>
      <c r="C6" s="135"/>
      <c r="D6" s="135"/>
      <c r="E6" s="135"/>
      <c r="F6" s="135"/>
    </row>
    <row r="7" spans="1:6" ht="21" customHeight="1" x14ac:dyDescent="0.25">
      <c r="A7" s="3" t="s">
        <v>58</v>
      </c>
      <c r="B7" s="135" t="s">
        <v>85</v>
      </c>
      <c r="C7" s="135"/>
      <c r="D7" s="135"/>
      <c r="E7" s="135"/>
      <c r="F7" s="135"/>
    </row>
    <row r="8" spans="1:6" ht="36" customHeight="1" x14ac:dyDescent="0.25">
      <c r="A8" s="144" t="s">
        <v>159</v>
      </c>
      <c r="B8" s="144"/>
      <c r="C8" s="144"/>
      <c r="D8" s="144"/>
      <c r="E8" s="144"/>
      <c r="F8" s="144"/>
    </row>
    <row r="9" spans="1:6" ht="36" customHeight="1" x14ac:dyDescent="0.25">
      <c r="A9" s="152" t="s">
        <v>160</v>
      </c>
      <c r="B9" s="153"/>
      <c r="C9" s="153"/>
      <c r="D9" s="153"/>
      <c r="E9" s="153"/>
      <c r="F9" s="153"/>
    </row>
    <row r="10" spans="1:6" ht="39" customHeight="1" x14ac:dyDescent="0.25">
      <c r="A10" s="24" t="s">
        <v>120</v>
      </c>
      <c r="B10" s="114" t="s">
        <v>161</v>
      </c>
      <c r="C10" s="114" t="s">
        <v>162</v>
      </c>
      <c r="D10" s="114" t="s">
        <v>163</v>
      </c>
      <c r="E10" s="114" t="s">
        <v>164</v>
      </c>
      <c r="F10" s="114" t="s">
        <v>165</v>
      </c>
    </row>
    <row r="11" spans="1:6" s="2" customFormat="1" hidden="1" x14ac:dyDescent="0.25">
      <c r="A11" s="96"/>
      <c r="B11" s="101"/>
      <c r="C11" s="103"/>
      <c r="D11" s="101"/>
      <c r="E11" s="104"/>
      <c r="F11" s="102"/>
    </row>
    <row r="12" spans="1:6" s="2" customFormat="1" x14ac:dyDescent="0.25">
      <c r="A12" s="132" t="s">
        <v>166</v>
      </c>
      <c r="B12" s="127"/>
      <c r="C12" s="128"/>
      <c r="D12" s="127"/>
      <c r="E12" s="129"/>
      <c r="F12" s="130"/>
    </row>
    <row r="13" spans="1:6" s="2" customFormat="1" x14ac:dyDescent="0.25">
      <c r="A13" s="120"/>
      <c r="B13" s="127"/>
      <c r="C13" s="128"/>
      <c r="D13" s="127"/>
      <c r="E13" s="129"/>
      <c r="F13" s="130"/>
    </row>
    <row r="14" spans="1:6" s="2" customFormat="1" x14ac:dyDescent="0.25">
      <c r="A14" s="120"/>
      <c r="B14" s="127"/>
      <c r="C14" s="128"/>
      <c r="D14" s="127"/>
      <c r="E14" s="129"/>
      <c r="F14" s="130"/>
    </row>
    <row r="15" spans="1:6" s="2" customFormat="1" x14ac:dyDescent="0.25">
      <c r="A15" s="120"/>
      <c r="B15" s="127"/>
      <c r="C15" s="128"/>
      <c r="D15" s="127"/>
      <c r="E15" s="129"/>
      <c r="F15" s="130"/>
    </row>
    <row r="16" spans="1:6" s="2" customFormat="1" x14ac:dyDescent="0.25">
      <c r="A16" s="120"/>
      <c r="B16" s="127"/>
      <c r="C16" s="128"/>
      <c r="D16" s="127"/>
      <c r="E16" s="129"/>
      <c r="F16" s="130"/>
    </row>
    <row r="17" spans="1:7" s="2" customFormat="1" x14ac:dyDescent="0.25">
      <c r="A17" s="120"/>
      <c r="B17" s="127"/>
      <c r="C17" s="128"/>
      <c r="D17" s="127"/>
      <c r="E17" s="129"/>
      <c r="F17" s="130"/>
    </row>
    <row r="18" spans="1:7" s="2" customFormat="1" x14ac:dyDescent="0.25">
      <c r="A18" s="120"/>
      <c r="B18" s="127"/>
      <c r="C18" s="128"/>
      <c r="D18" s="127"/>
      <c r="E18" s="129"/>
      <c r="F18" s="130"/>
    </row>
    <row r="19" spans="1:7" s="2" customFormat="1" x14ac:dyDescent="0.25">
      <c r="A19" s="120"/>
      <c r="B19" s="127"/>
      <c r="C19" s="128"/>
      <c r="D19" s="127"/>
      <c r="E19" s="129"/>
      <c r="F19" s="130"/>
    </row>
    <row r="20" spans="1:7" s="2" customFormat="1" x14ac:dyDescent="0.25">
      <c r="A20" s="120"/>
      <c r="B20" s="127"/>
      <c r="C20" s="128"/>
      <c r="D20" s="127"/>
      <c r="E20" s="129"/>
      <c r="F20" s="130"/>
    </row>
    <row r="21" spans="1:7" s="2" customFormat="1" x14ac:dyDescent="0.25">
      <c r="A21" s="120"/>
      <c r="B21" s="127"/>
      <c r="C21" s="128"/>
      <c r="D21" s="127"/>
      <c r="E21" s="129"/>
      <c r="F21" s="130"/>
    </row>
    <row r="22" spans="1:7" s="2" customFormat="1" x14ac:dyDescent="0.25">
      <c r="A22" s="120"/>
      <c r="B22" s="127"/>
      <c r="C22" s="128"/>
      <c r="D22" s="127"/>
      <c r="E22" s="129"/>
      <c r="F22" s="130"/>
    </row>
    <row r="23" spans="1:7" s="2" customFormat="1" x14ac:dyDescent="0.25">
      <c r="A23" s="120"/>
      <c r="B23" s="127"/>
      <c r="C23" s="128"/>
      <c r="D23" s="127"/>
      <c r="E23" s="129"/>
      <c r="F23" s="130"/>
    </row>
    <row r="24" spans="1:7" s="2" customFormat="1" hidden="1" x14ac:dyDescent="0.25">
      <c r="A24" s="96"/>
      <c r="B24" s="101"/>
      <c r="C24" s="103"/>
      <c r="D24" s="101"/>
      <c r="E24" s="104"/>
      <c r="F24" s="102"/>
    </row>
    <row r="25" spans="1:7" ht="34.5" customHeight="1" x14ac:dyDescent="0.25">
      <c r="A25" s="115" t="s">
        <v>167</v>
      </c>
      <c r="B25" s="116" t="s">
        <v>168</v>
      </c>
      <c r="C25" s="117">
        <f>C26+C27</f>
        <v>0</v>
      </c>
      <c r="D25" s="118" t="str">
        <f>IF(SUBTOTAL(3,C11:C24)=SUBTOTAL(103,C11:C24),'Summary and sign-off'!$A$48,'Summary and sign-off'!$A$49)</f>
        <v>Check - there are no hidden rows with data</v>
      </c>
      <c r="E25" s="141" t="str">
        <f>IF('Summary and sign-off'!F60='Summary and sign-off'!F54,'Summary and sign-off'!A52,'Summary and sign-off'!A50)</f>
        <v>Check - each entry provides sufficient information</v>
      </c>
      <c r="F25" s="141"/>
      <c r="G25" s="2"/>
    </row>
    <row r="26" spans="1:7" ht="25.5" customHeight="1" x14ac:dyDescent="0.35">
      <c r="A26" s="55"/>
      <c r="B26" s="56" t="s">
        <v>99</v>
      </c>
      <c r="C26" s="57">
        <f>COUNTIF(C11:C24,'Summary and sign-off'!A45)</f>
        <v>0</v>
      </c>
      <c r="D26" s="14"/>
      <c r="E26" s="15"/>
      <c r="F26" s="16"/>
    </row>
    <row r="27" spans="1:7" ht="25.5" customHeight="1" x14ac:dyDescent="0.35">
      <c r="A27" s="55"/>
      <c r="B27" s="56" t="s">
        <v>100</v>
      </c>
      <c r="C27" s="57">
        <f>COUNTIF(C11:C24,'Summary and sign-off'!A46)</f>
        <v>0</v>
      </c>
      <c r="D27" s="14"/>
      <c r="E27" s="15"/>
      <c r="F27" s="16"/>
    </row>
    <row r="28" spans="1:7" ht="13" x14ac:dyDescent="0.3">
      <c r="A28" s="17"/>
      <c r="B28" s="18"/>
      <c r="C28" s="17"/>
      <c r="D28" s="19"/>
      <c r="E28" s="19"/>
      <c r="F28" s="17"/>
    </row>
    <row r="29" spans="1:7" ht="13" x14ac:dyDescent="0.3">
      <c r="A29" s="18" t="s">
        <v>156</v>
      </c>
      <c r="B29" s="18"/>
      <c r="C29" s="18"/>
      <c r="D29" s="18"/>
      <c r="E29" s="18"/>
      <c r="F29" s="18"/>
    </row>
    <row r="30" spans="1:7" ht="12.65" customHeight="1" x14ac:dyDescent="0.25">
      <c r="A30" s="20" t="s">
        <v>135</v>
      </c>
      <c r="B30" s="17"/>
      <c r="C30" s="17"/>
      <c r="D30" s="17"/>
      <c r="E30" s="17"/>
    </row>
    <row r="31" spans="1:7" ht="13" x14ac:dyDescent="0.3">
      <c r="A31" s="20" t="s">
        <v>81</v>
      </c>
      <c r="B31" s="19"/>
      <c r="C31" s="17"/>
      <c r="D31" s="17"/>
      <c r="E31" s="17"/>
      <c r="F31" s="17"/>
    </row>
    <row r="32" spans="1:7" ht="13" x14ac:dyDescent="0.3">
      <c r="A32" s="20" t="s">
        <v>169</v>
      </c>
      <c r="B32" s="21"/>
      <c r="C32" s="21"/>
      <c r="D32" s="21"/>
      <c r="E32" s="21"/>
      <c r="F32" s="21"/>
    </row>
    <row r="33" spans="1:6" ht="12.75" customHeight="1" x14ac:dyDescent="0.25">
      <c r="A33" s="20" t="s">
        <v>170</v>
      </c>
      <c r="B33" s="17"/>
      <c r="C33" s="17"/>
      <c r="D33" s="17"/>
      <c r="E33" s="17"/>
      <c r="F33" s="17"/>
    </row>
    <row r="34" spans="1:6" ht="13" customHeight="1" x14ac:dyDescent="0.25">
      <c r="A34" s="20" t="s">
        <v>171</v>
      </c>
      <c r="B34" s="17"/>
      <c r="C34" s="17"/>
      <c r="D34" s="17"/>
      <c r="E34" s="17"/>
      <c r="F34" s="17"/>
    </row>
    <row r="35" spans="1:6" x14ac:dyDescent="0.25">
      <c r="A35" s="20" t="s">
        <v>172</v>
      </c>
      <c r="C35" s="17"/>
      <c r="D35" s="17"/>
      <c r="E35" s="17"/>
      <c r="F35" s="17"/>
    </row>
    <row r="36" spans="1:6" ht="12.75" customHeight="1" x14ac:dyDescent="0.25">
      <c r="A36" s="20" t="s">
        <v>150</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A67A7-0215-4383-BD03-91BCF2253CA9}">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7C5556DC4134C14CA35DBB776B880C9A0029943BA78EDF134488173A344A5A4177" ma:contentTypeVersion="46" ma:contentTypeDescription="Create a new document." ma:contentTypeScope="" ma:versionID="b3b6d04ea0e70a03233b468c6a2ad211">
  <xsd:schema xmlns:xsd="http://www.w3.org/2001/XMLSchema" xmlns:xs="http://www.w3.org/2001/XMLSchema" xmlns:p="http://schemas.microsoft.com/office/2006/metadata/properties" xmlns:ns2="9e2dfc3e-e350-4309-a3f1-13bb25d690b2" xmlns:ns3="4f9c820c-e7e2-444d-97ee-45f2b3485c1d" xmlns:ns4="15ffb055-6eb4-45a1-bc20-bf2ac0d420da" xmlns:ns5="725c79e5-42ce-4aa0-ac78-b6418001f0d2" xmlns:ns6="c91a514c-9034-4fa3-897a-8352025b26ed" xmlns:ns7="59e2825a-d610-4941-bc98-089fafa1703f" targetNamespace="http://schemas.microsoft.com/office/2006/metadata/properties" ma:root="true" ma:fieldsID="8e029a769e9b351d5b4a50da0edd191b" ns2:_="" ns3:_="" ns4:_="" ns5:_="" ns6:_="" ns7:_="">
    <xsd:import namespace="9e2dfc3e-e350-4309-a3f1-13bb25d690b2"/>
    <xsd:import namespace="4f9c820c-e7e2-444d-97ee-45f2b3485c1d"/>
    <xsd:import namespace="15ffb055-6eb4-45a1-bc20-bf2ac0d420da"/>
    <xsd:import namespace="725c79e5-42ce-4aa0-ac78-b6418001f0d2"/>
    <xsd:import namespace="c91a514c-9034-4fa3-897a-8352025b26ed"/>
    <xsd:import namespace="59e2825a-d610-4941-bc98-089fafa1703f"/>
    <xsd:element name="properties">
      <xsd:complexType>
        <xsd:sequence>
          <xsd:element name="documentManagement">
            <xsd:complexType>
              <xsd:all>
                <xsd:element ref="ns2:_dlc_DocId" minOccurs="0"/>
                <xsd:element ref="ns2:_dlc_DocIdUrl" minOccurs="0"/>
                <xsd:element ref="ns2:_dlc_DocIdPersistId" minOccurs="0"/>
                <xsd:element ref="ns3:DocumentType" minOccurs="0"/>
                <xsd:element ref="ns4:KeyWords" minOccurs="0"/>
                <xsd:element ref="ns3:Narrative" minOccurs="0"/>
                <xsd:element ref="ns4:SecurityClassification" minOccurs="0"/>
                <xsd:element ref="ns3:Subactivity" minOccurs="0"/>
                <xsd:element ref="ns3:Case" minOccurs="0"/>
                <xsd:element ref="ns3:RelatedPeople" minOccurs="0"/>
                <xsd:element ref="ns3:CategoryName" minOccurs="0"/>
                <xsd:element ref="ns3:CategoryValue" minOccurs="0"/>
                <xsd:element ref="ns3:BusinessValue" minOccurs="0"/>
                <xsd:element ref="ns3:Function" minOccurs="0"/>
                <xsd:element ref="ns3:PRAType" minOccurs="0"/>
                <xsd:element ref="ns3:PRADate1" minOccurs="0"/>
                <xsd:element ref="ns3:PRADate2" minOccurs="0"/>
                <xsd:element ref="ns3:PRADate3" minOccurs="0"/>
                <xsd:element ref="ns3:PRADateDisposal" minOccurs="0"/>
                <xsd:element ref="ns3:PRADateTrigger" minOccurs="0"/>
                <xsd:element ref="ns3:PRAText1" minOccurs="0"/>
                <xsd:element ref="ns3:PRAText2" minOccurs="0"/>
                <xsd:element ref="ns3:PRAText3" minOccurs="0"/>
                <xsd:element ref="ns3:PRAText4" minOccurs="0"/>
                <xsd:element ref="ns3:PRAText5" minOccurs="0"/>
                <xsd:element ref="ns3:AggregationStatus" minOccurs="0"/>
                <xsd:element ref="ns3:Project" minOccurs="0"/>
                <xsd:element ref="ns3:Activity" minOccurs="0"/>
                <xsd:element ref="ns5:AggregationNarrative" minOccurs="0"/>
                <xsd:element ref="ns6:Channel" minOccurs="0"/>
                <xsd:element ref="ns6:Team" minOccurs="0"/>
                <xsd:element ref="ns6:Level2" minOccurs="0"/>
                <xsd:element ref="ns6:Level3" minOccurs="0"/>
                <xsd:element ref="ns6:Year" minOccurs="0"/>
                <xsd:element ref="ns2:FinancialYear" minOccurs="0"/>
                <xsd:element ref="ns7:MediaServiceMetadata" minOccurs="0"/>
                <xsd:element ref="ns7:MediaServiceFastMetadata" minOccurs="0"/>
                <xsd:element ref="ns2:SharedWithUsers" minOccurs="0"/>
                <xsd:element ref="ns2:SharedWithDetails" minOccurs="0"/>
                <xsd:element ref="ns7:MediaServiceAutoKeyPoints" minOccurs="0"/>
                <xsd:element ref="ns7:MediaServiceKeyPoints" minOccurs="0"/>
                <xsd:element ref="ns7:MediaServiceObjectDetectorVersions" minOccurs="0"/>
                <xsd:element ref="ns7:MediaServiceSearchProperties" minOccurs="0"/>
                <xsd:element ref="ns7:Set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dfc3e-e350-4309-a3f1-13bb25d690b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FinancialYear" ma:index="42" nillable="true" ma:displayName="Financial Year" ma:format="Dropdown" ma:internalName="FinancialYear">
      <xsd:simpleType>
        <xsd:restriction base="dms:Choice">
          <xsd:enumeration value="2020 - 2021"/>
          <xsd:enumeration value="2021 - 2022"/>
          <xsd:enumeration value="2022 - 2023"/>
          <xsd:enumeration value="2023 - 2024"/>
          <xsd:enumeration value="2024 - 2025"/>
          <xsd:enumeration value="2025 - 2026"/>
        </xsd:restriction>
      </xsd:simpleType>
    </xsd:element>
    <xsd:element name="SharedWithUsers" ma:index="4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1" nillable="true" ma:displayName="Document Type" ma:format="Dropdown" ma:internalName="DocumentType" ma:readOnly="false">
      <xsd:simpleType>
        <xsd:restriction base="dms:Choice">
          <xsd:enumeration value="CONTRACT, MOU, Agreement"/>
          <xsd:enumeration value="CORRESPONDENCE"/>
          <xsd:enumeration value="DATA, Calculation, Working"/>
          <xsd:enumeration value="DRAWING, Plan, Map"/>
          <xsd:enumeration value="EMPLOYMENT related"/>
          <xsd:enumeration value="FINANCIAL related"/>
          <xsd:enumeration value="KNOWLEDGE article"/>
          <xsd:enumeration value="MEETING related"/>
          <xsd:enumeration value="MEMO, Filenote"/>
          <xsd:enumeration value="PHOTO, Image or multi-media"/>
          <xsd:enumeration value="PRESENTATION,"/>
          <xsd:enumeration value="PUBLICATION, media release"/>
          <xsd:enumeration value="REPORT, or planning related"/>
          <xsd:enumeration value="RULES, Policy, Procedure"/>
          <xsd:enumeration value="SUBMISSION, application, request"/>
          <xsd:enumeration value="TEMPLATE, Checklist or Form"/>
          <xsd:enumeration value="THIRD PARTY reference material"/>
        </xsd:restriction>
      </xsd:simpleType>
    </xsd:element>
    <xsd:element name="Narrative" ma:index="13" nillable="true" ma:displayName="Narrative" ma:hidden="true" ma:internalName="Narrative" ma:readOnly="false">
      <xsd:simpleType>
        <xsd:restriction base="dms:Note"/>
      </xsd:simpleType>
    </xsd:element>
    <xsd:element name="Subactivity" ma:index="15" nillable="true" ma:displayName="Subactivity" ma:default="Financial Reporting" ma:hidden="true" ma:internalName="Subactivity" ma:readOnly="false">
      <xsd:simpleType>
        <xsd:restriction base="dms:Text">
          <xsd:maxLength value="255"/>
        </xsd:restriction>
      </xsd:simpleType>
    </xsd:element>
    <xsd:element name="Case" ma:index="16" nillable="true" ma:displayName="Reporting Period" ma:default="NA" ma:hidden="true" ma:internalName="Case" ma:readOnly="false">
      <xsd:simpleType>
        <xsd:restriction base="dms:Text">
          <xsd:maxLength value="255"/>
        </xsd:restriction>
      </xsd:simpleType>
    </xsd:element>
    <xsd:element name="RelatedPeople" ma:index="1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8" nillable="true" ma:displayName="Category 1" ma:default="NA" ma:hidden="true" ma:internalName="CategoryName" ma:readOnly="false">
      <xsd:simpleType>
        <xsd:restriction base="dms:Text">
          <xsd:maxLength value="255"/>
        </xsd:restriction>
      </xsd:simpleType>
    </xsd:element>
    <xsd:element name="CategoryValue" ma:index="19" nillable="true" ma:displayName="Category 2" ma:default="NA" ma:hidden="true" ma:internalName="CategoryValue" ma:readOnly="false">
      <xsd:simpleType>
        <xsd:restriction base="dms:Text">
          <xsd:maxLength value="255"/>
        </xsd:restriction>
      </xsd:simpleType>
    </xsd:element>
    <xsd:element name="BusinessValue" ma:index="20" nillable="true" ma:displayName="Business Value" ma:hidden="true" ma:internalName="BusinessValue" ma:readOnly="false">
      <xsd:simpleType>
        <xsd:restriction base="dms:Text">
          <xsd:maxLength value="255"/>
        </xsd:restriction>
      </xsd:simpleType>
    </xsd:element>
    <xsd:element name="Function" ma:index="21" nillable="true" ma:displayName="Function" ma:default="Corporate" ma:hidden="true" ma:internalName="Function">
      <xsd:simpleType>
        <xsd:restriction base="dms:Text">
          <xsd:maxLength value="255"/>
        </xsd:restriction>
      </xsd:simpleType>
    </xsd:element>
    <xsd:element name="PRAType" ma:index="22" nillable="true" ma:displayName="PRA Type" ma:default="Doc" ma:hidden="true" ma:internalName="PRAType" ma:readOnly="false">
      <xsd:simpleType>
        <xsd:restriction base="dms:Text">
          <xsd:maxLength value="255"/>
        </xsd:restriction>
      </xsd:simpleType>
    </xsd:element>
    <xsd:element name="PRADate1" ma:index="23" nillable="true" ma:displayName="PRA Date 1" ma:format="DateOnly" ma:hidden="true" ma:internalName="PRADate1" ma:readOnly="false">
      <xsd:simpleType>
        <xsd:restriction base="dms:DateTime"/>
      </xsd:simpleType>
    </xsd:element>
    <xsd:element name="PRADate2" ma:index="24" nillable="true" ma:displayName="PRA Date 2" ma:format="DateOnly" ma:hidden="true" ma:internalName="PRADate2" ma:readOnly="false">
      <xsd:simpleType>
        <xsd:restriction base="dms:DateTime"/>
      </xsd:simpleType>
    </xsd:element>
    <xsd:element name="PRADate3" ma:index="25" nillable="true" ma:displayName="PRA Date 3" ma:format="DateOnly" ma:hidden="true" ma:internalName="PRADate3" ma:readOnly="false">
      <xsd:simpleType>
        <xsd:restriction base="dms:DateTime"/>
      </xsd:simpleType>
    </xsd:element>
    <xsd:element name="PRADateDisposal" ma:index="26" nillable="true" ma:displayName="PRA Date Disposal" ma:format="DateOnly" ma:hidden="true" ma:internalName="PRADateDisposal" ma:readOnly="false">
      <xsd:simpleType>
        <xsd:restriction base="dms:DateTime"/>
      </xsd:simpleType>
    </xsd:element>
    <xsd:element name="PRADateTrigger" ma:index="27" nillable="true" ma:displayName="PRA Date Trigger" ma:format="DateOnly" ma:hidden="true" ma:internalName="PRADateTrigger" ma:readOnly="false">
      <xsd:simpleType>
        <xsd:restriction base="dms:DateTime"/>
      </xsd:simpleType>
    </xsd:element>
    <xsd:element name="PRAText1" ma:index="28" nillable="true" ma:displayName="PRA Text 1" ma:hidden="true" ma:internalName="PRAText1" ma:readOnly="false">
      <xsd:simpleType>
        <xsd:restriction base="dms:Text">
          <xsd:maxLength value="255"/>
        </xsd:restriction>
      </xsd:simpleType>
    </xsd:element>
    <xsd:element name="PRAText2" ma:index="29" nillable="true" ma:displayName="PRA Text 2" ma:hidden="true" ma:internalName="PRAText2" ma:readOnly="false">
      <xsd:simpleType>
        <xsd:restriction base="dms:Text">
          <xsd:maxLength value="255"/>
        </xsd:restriction>
      </xsd:simpleType>
    </xsd:element>
    <xsd:element name="PRAText3" ma:index="30" nillable="true" ma:displayName="PRA Text 3" ma:hidden="true" ma:internalName="PRAText3" ma:readOnly="false">
      <xsd:simpleType>
        <xsd:restriction base="dms:Text">
          <xsd:maxLength value="255"/>
        </xsd:restriction>
      </xsd:simpleType>
    </xsd:element>
    <xsd:element name="PRAText4" ma:index="31" nillable="true" ma:displayName="PRA Text 4" ma:hidden="true" ma:internalName="PRAText4" ma:readOnly="false">
      <xsd:simpleType>
        <xsd:restriction base="dms:Text">
          <xsd:maxLength value="255"/>
        </xsd:restriction>
      </xsd:simpleType>
    </xsd:element>
    <xsd:element name="PRAText5" ma:index="32" nillable="true" ma:displayName="PRA Text 5" ma:hidden="true" ma:internalName="PRAText5" ma:readOnly="false">
      <xsd:simpleType>
        <xsd:restriction base="dms:Text">
          <xsd:maxLength value="255"/>
        </xsd:restriction>
      </xsd:simpleType>
    </xsd:element>
    <xsd:element name="AggregationStatus" ma:index="33" nillable="true" ma:displayName="Aggregation Status" ma:default="Normal" ma:format="Dropdown" ma:hidden="true"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Project" ma:index="34" nillable="true" ma:displayName="Project" ma:default="NA" ma:hidden="true" ma:internalName="Project" ma:readOnly="false">
      <xsd:simpleType>
        <xsd:restriction base="dms:Text">
          <xsd:maxLength value="255"/>
        </xsd:restriction>
      </xsd:simpleType>
    </xsd:element>
    <xsd:element name="Activity" ma:index="35" nillable="true" ma:displayName="Activity" ma:default="Finance"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2" nillable="true" ma:displayName="Key Words" ma:hidden="true" ma:internalName="KeyWords" ma:readOnly="false">
      <xsd:simpleType>
        <xsd:restriction base="dms:Note"/>
      </xsd:simpleType>
    </xsd:element>
    <xsd:element name="SecurityClassification" ma:index="14" nillable="true" ma:displayName="Security Classification" ma:format="Dropdown" ma:hidden="true" ma:internalName="SecurityClassification">
      <xsd:simpleType>
        <xsd:union memberTypes="dms:Text">
          <xsd:simpleType>
            <xsd:restriction base="dms:Choice">
              <xsd:enumeration value="Confidential"/>
              <xsd:enumeration value="Restricted"/>
              <xsd:enumeration value="Unrestrict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6"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7" nillable="true" ma:displayName="Channel" ma:default="NA" ma:hidden="true" ma:internalName="Channel" ma:readOnly="false">
      <xsd:simpleType>
        <xsd:restriction base="dms:Text">
          <xsd:maxLength value="255"/>
        </xsd:restriction>
      </xsd:simpleType>
    </xsd:element>
    <xsd:element name="Team" ma:index="38" nillable="true" ma:displayName="Team" ma:default="NA" ma:hidden="true" ma:internalName="Team" ma:readOnly="false">
      <xsd:simpleType>
        <xsd:restriction base="dms:Text">
          <xsd:maxLength value="255"/>
        </xsd:restriction>
      </xsd:simpleType>
    </xsd:element>
    <xsd:element name="Level2" ma:index="39" nillable="true" ma:displayName="Level2" ma:hidden="true" ma:internalName="Level2" ma:readOnly="false">
      <xsd:simpleType>
        <xsd:restriction base="dms:Text">
          <xsd:maxLength value="255"/>
        </xsd:restriction>
      </xsd:simpleType>
    </xsd:element>
    <xsd:element name="Level3" ma:index="40" nillable="true" ma:displayName="Level3" ma:hidden="true" ma:internalName="Level3" ma:readOnly="false">
      <xsd:simpleType>
        <xsd:restriction base="dms:Text">
          <xsd:maxLength value="255"/>
        </xsd:restriction>
      </xsd:simpleType>
    </xsd:element>
    <xsd:element name="Year" ma:index="41"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e2825a-d610-4941-bc98-089fafa1703f" elementFormDefault="qualified">
    <xsd:import namespace="http://schemas.microsoft.com/office/2006/documentManagement/types"/>
    <xsd:import namespace="http://schemas.microsoft.com/office/infopath/2007/PartnerControls"/>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AutoKeyPoints" ma:index="47" nillable="true" ma:displayName="MediaServiceAutoKeyPoints" ma:hidden="true" ma:internalName="MediaServiceAutoKeyPoints" ma:readOnly="true">
      <xsd:simpleType>
        <xsd:restriction base="dms:Note"/>
      </xsd:simpleType>
    </xsd:element>
    <xsd:element name="MediaServiceKeyPoints" ma:index="48" nillable="true" ma:displayName="KeyPoints" ma:internalName="MediaServiceKeyPoints" ma:readOnly="true">
      <xsd:simpleType>
        <xsd:restriction base="dms:Note">
          <xsd:maxLength value="255"/>
        </xsd:restriction>
      </xsd:simpleType>
    </xsd:element>
    <xsd:element name="MediaServiceObjectDetectorVersions" ma:index="49" nillable="true" ma:displayName="MediaServiceObjectDetectorVersions" ma:hidden="true" ma:indexed="true" ma:internalName="MediaServiceObjectDetectorVersions"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SetLabel" ma:index="51" nillable="true" ma:displayName="Set Label" ma:default="D07M" ma:hidden="true" ma:internalName="SetLab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e2dfc3e-e350-4309-a3f1-13bb25d690b2">ZUW7R4EK54CQ-1237413239-152</_dlc_DocId>
    <_dlc_DocIdUrl xmlns="9e2dfc3e-e350-4309-a3f1-13bb25d690b2">
      <Url>https://swrb.sharepoint.com/sites/Finance/_layouts/15/DocIdRedir.aspx?ID=ZUW7R4EK54CQ-1237413239-152</Url>
      <Description>ZUW7R4EK54CQ-1237413239-152</Description>
    </_dlc_DocIdUrl>
    <SharedWithUsers xmlns="9e2dfc3e-e350-4309-a3f1-13bb25d690b2">
      <UserInfo>
        <DisplayName>Mary Weddell</DisplayName>
        <AccountId>38</AccountId>
        <AccountType/>
      </UserInfo>
      <UserInfo>
        <DisplayName>Chelsea Rowlands</DisplayName>
        <AccountId>40</AccountId>
        <AccountType/>
      </UserInfo>
      <UserInfo>
        <DisplayName>Tim Leefe</DisplayName>
        <AccountId>170</AccountId>
        <AccountType/>
      </UserInfo>
    </SharedWithUsers>
    <Subactivity xmlns="4f9c820c-e7e2-444d-97ee-45f2b3485c1d">Financial Reporting</Subactivity>
    <BusinessValue xmlns="4f9c820c-e7e2-444d-97ee-45f2b3485c1d" xsi:nil="true"/>
    <PRADateDisposal xmlns="4f9c820c-e7e2-444d-97ee-45f2b3485c1d" xsi:nil="true"/>
    <KeyWords xmlns="15ffb055-6eb4-45a1-bc20-bf2ac0d420da" xsi:nil="true"/>
    <SecurityClassification xmlns="15ffb055-6eb4-45a1-bc20-bf2ac0d420da">Confidential</SecurityClassification>
    <PRADate3 xmlns="4f9c820c-e7e2-444d-97ee-45f2b3485c1d" xsi:nil="true"/>
    <FinancialYear xmlns="9e2dfc3e-e350-4309-a3f1-13bb25d690b2" xsi:nil="true"/>
    <PRAText5 xmlns="4f9c820c-e7e2-444d-97ee-45f2b3485c1d" xsi:nil="true"/>
    <Level2 xmlns="c91a514c-9034-4fa3-897a-8352025b26ed" xsi:nil="true"/>
    <Activity xmlns="4f9c820c-e7e2-444d-97ee-45f2b3485c1d">Finance</Activity>
    <AggregationStatus xmlns="4f9c820c-e7e2-444d-97ee-45f2b3485c1d">Normal</AggregationStatus>
    <CategoryValue xmlns="4f9c820c-e7e2-444d-97ee-45f2b3485c1d">NA</CategoryValue>
    <PRADate2 xmlns="4f9c820c-e7e2-444d-97ee-45f2b3485c1d" xsi:nil="true"/>
    <Case xmlns="4f9c820c-e7e2-444d-97ee-45f2b3485c1d">2025 -26</Case>
    <PRAText1 xmlns="4f9c820c-e7e2-444d-97ee-45f2b3485c1d" xsi:nil="true"/>
    <PRAText4 xmlns="4f9c820c-e7e2-444d-97ee-45f2b3485c1d" xsi:nil="true"/>
    <Level3 xmlns="c91a514c-9034-4fa3-897a-8352025b26ed" xsi:nil="true"/>
    <Team xmlns="c91a514c-9034-4fa3-897a-8352025b26ed">NA</Team>
    <Project xmlns="4f9c820c-e7e2-444d-97ee-45f2b3485c1d">NA</Project>
    <Function xmlns="4f9c820c-e7e2-444d-97ee-45f2b3485c1d">Corporate</Function>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Doc</PRAType>
    <PRADate1 xmlns="4f9c820c-e7e2-444d-97ee-45f2b3485c1d" xsi:nil="true"/>
    <DocumentType xmlns="4f9c820c-e7e2-444d-97ee-45f2b3485c1d" xsi:nil="true"/>
    <PRAText3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SetLabel xmlns="59e2825a-d610-4941-bc98-089fafa1703f">D07M</SetLabe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B871571B-9C2D-419E-B39F-B5068AA32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dfc3e-e350-4309-a3f1-13bb25d690b2"/>
    <ds:schemaRef ds:uri="4f9c820c-e7e2-444d-97ee-45f2b3485c1d"/>
    <ds:schemaRef ds:uri="15ffb055-6eb4-45a1-bc20-bf2ac0d420da"/>
    <ds:schemaRef ds:uri="725c79e5-42ce-4aa0-ac78-b6418001f0d2"/>
    <ds:schemaRef ds:uri="c91a514c-9034-4fa3-897a-8352025b26ed"/>
    <ds:schemaRef ds:uri="59e2825a-d610-4941-bc98-089fafa170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schemas.microsoft.com/office/2006/documentManagement/types"/>
    <ds:schemaRef ds:uri="9e2dfc3e-e350-4309-a3f1-13bb25d690b2"/>
    <ds:schemaRef ds:uri="http://schemas.openxmlformats.org/package/2006/metadata/core-properties"/>
    <ds:schemaRef ds:uri="http://schemas.microsoft.com/office/infopath/2007/PartnerControls"/>
    <ds:schemaRef ds:uri="http://schemas.microsoft.com/office/2006/metadata/properties"/>
    <ds:schemaRef ds:uri="http://purl.org/dc/terms/"/>
    <ds:schemaRef ds:uri="59e2825a-d610-4941-bc98-089fafa1703f"/>
    <ds:schemaRef ds:uri="http://purl.org/dc/elements/1.1/"/>
    <ds:schemaRef ds:uri="http://purl.org/dc/dcmitype/"/>
    <ds:schemaRef ds:uri="c91a514c-9034-4fa3-897a-8352025b26ed"/>
    <ds:schemaRef ds:uri="725c79e5-42ce-4aa0-ac78-b6418001f0d2"/>
    <ds:schemaRef ds:uri="15ffb055-6eb4-45a1-bc20-bf2ac0d420da"/>
    <ds:schemaRef ds:uri="4f9c820c-e7e2-444d-97ee-45f2b3485c1d"/>
    <ds:schemaRef ds:uri="http://www.w3.org/XML/1998/namespace"/>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Guidance for agencies</vt:lpstr>
      <vt:lpstr>Summary and sign-off</vt:lpstr>
      <vt:lpstr>Travel</vt:lpstr>
      <vt:lpstr>Hospitality</vt:lpstr>
      <vt:lpstr>All other expenses</vt:lpstr>
      <vt:lpstr>Gifts and benefits</vt:lpstr>
      <vt:lpstr>Copy of invoices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Mike Munnelly</cp:lastModifiedBy>
  <cp:revision/>
  <cp:lastPrinted>2026-03-15T18:57:12Z</cp:lastPrinted>
  <dcterms:created xsi:type="dcterms:W3CDTF">2010-10-17T20:59:02Z</dcterms:created>
  <dcterms:modified xsi:type="dcterms:W3CDTF">2026-07-21T00:27:06Z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0x0101007C5556DC4134C14CA35DBB776B880C9A0029943BA78EDF134488173A344A5A4177</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205f6e15-52b6-4ad9-899e-41abcf98d9d4</vt:lpwstr>
  </property>
  <property fmtid="{D5CDD505-2E9C-101B-9397-08002B2CF9AE}" pid="10" name="SharedWithUsers">
    <vt:lpwstr>87;#Ken Smart;#157;#Nehalkumar patel</vt:lpwstr>
  </property>
</Properties>
</file>